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45" firstSheet="11" activeTab="15"/>
  </bookViews>
  <sheets>
    <sheet name="支出憑證簿" sheetId="1" r:id="rId1"/>
    <sheet name="財物請購 (有公式)" sheetId="2" r:id="rId2"/>
    <sheet name="財物請購(無公式)" sheetId="3" r:id="rId3"/>
    <sheet name="預借薪津" sheetId="4" r:id="rId4"/>
    <sheet name="教育補助費(有公式)" sheetId="5" r:id="rId5"/>
    <sheet name="教育補助費(無公式)" sheetId="6" r:id="rId6"/>
    <sheet name="教育補助費預借表" sheetId="7" r:id="rId7"/>
    <sheet name="教育補助費核銷表" sheetId="8" r:id="rId8"/>
    <sheet name="生活津貼" sheetId="9" r:id="rId9"/>
    <sheet name="預借單" sheetId="10" r:id="rId10"/>
    <sheet name="約僱薪資" sheetId="11" r:id="rId11"/>
    <sheet name="臨時薪水(月)" sheetId="12" r:id="rId12"/>
    <sheet name="臨時薪水(日)" sheetId="13" r:id="rId13"/>
    <sheet name="業務加班" sheetId="14" r:id="rId14"/>
    <sheet name="收據" sheetId="15" r:id="rId15"/>
    <sheet name="獎勵金" sheetId="16" r:id="rId16"/>
    <sheet name="出差申請表" sheetId="17" r:id="rId17"/>
    <sheet name="旅費" sheetId="18" r:id="rId18"/>
    <sheet name="講習鐘點費" sheetId="19" r:id="rId19"/>
    <sheet name="教學鐘點費(含保險)" sheetId="20" r:id="rId20"/>
    <sheet name="住宿交通" sheetId="21" r:id="rId21"/>
    <sheet name="Sheet2" sheetId="22" r:id="rId22"/>
    <sheet name="Sheet3" sheetId="23" r:id="rId23"/>
  </sheets>
  <definedNames>
    <definedName name="_xlnm.Print_Titles" localSheetId="16">'出差申請表'!$A:$A</definedName>
    <definedName name="_xlnm.Print_Titles" localSheetId="8">'生活津貼'!$14:$16</definedName>
    <definedName name="_xlnm.Print_Titles" localSheetId="14">'收據'!$13:$15</definedName>
    <definedName name="_xlnm.Print_Titles" localSheetId="20">'住宿交通'!$13:$16</definedName>
    <definedName name="_xlnm.Print_Titles" localSheetId="10">'約僱薪資'!$13:$16</definedName>
    <definedName name="_xlnm.Print_Titles" localSheetId="4">'教育補助費(有公式)'!$13:$15</definedName>
    <definedName name="_xlnm.Print_Titles" localSheetId="5">'教育補助費(無公式)'!$13:$16</definedName>
    <definedName name="_xlnm.Print_Titles" localSheetId="19">'教學鐘點費(含保險)'!$13:$15</definedName>
    <definedName name="_xlnm.Print_Titles" localSheetId="9">'預借單'!$13:$16</definedName>
    <definedName name="_xlnm.Print_Titles" localSheetId="3">'預借薪津'!$13:$16</definedName>
    <definedName name="_xlnm.Print_Titles" localSheetId="15">'獎勵金'!$13:$16</definedName>
    <definedName name="_xlnm.Print_Titles" localSheetId="12">'臨時薪水(日)'!$13:$15</definedName>
    <definedName name="_xlnm.Print_Titles" localSheetId="11">'臨時薪水(月)'!$12:$15</definedName>
    <definedName name="_xlnm.Print_Titles" localSheetId="18">'講習鐘點費'!$13:$16</definedName>
  </definedNames>
  <calcPr fullCalcOnLoad="1"/>
</workbook>
</file>

<file path=xl/comments10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<sst xmlns="http://schemas.openxmlformats.org/spreadsheetml/2006/main" count="913" uniqueCount="508">
  <si>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</si>
  <si>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</si>
  <si>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</si>
  <si>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</si>
  <si>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</si>
  <si>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</si>
  <si>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</si>
  <si>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</si>
  <si>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</si>
  <si>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</si>
  <si>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</si>
  <si>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</si>
  <si>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</si>
  <si>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</si>
  <si>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</si>
  <si>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</si>
  <si>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</si>
  <si>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</si>
  <si>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</si>
  <si>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</si>
  <si>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</si>
  <si>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</si>
  <si>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</si>
  <si>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</si>
  <si>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</si>
  <si>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</si>
  <si>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</si>
  <si>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</si>
  <si>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</si>
  <si>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</si>
  <si>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</si>
  <si>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</si>
  <si>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</si>
  <si>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</si>
  <si>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</si>
  <si>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</si>
  <si>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自  月  日起      至  月  日止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</si>
  <si>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</si>
  <si>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</si>
  <si>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</si>
  <si>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</si>
  <si>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</si>
  <si>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</si>
  <si>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</si>
  <si>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</si>
  <si>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</si>
  <si>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</si>
  <si>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</si>
  <si>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</si>
  <si>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</si>
  <si>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</si>
  <si>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</si>
  <si>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</si>
  <si>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</si>
  <si>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</si>
  <si>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</si>
  <si>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</si>
  <si>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</si>
  <si>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</si>
  <si>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</si>
  <si>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</si>
  <si>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</si>
  <si>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</si>
  <si>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</si>
  <si>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</si>
  <si>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人事室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</si>
  <si>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</si>
  <si>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</si>
  <si>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</si>
  <si>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</si>
  <si>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</si>
  <si>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</si>
  <si>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</si>
  <si>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</si>
  <si>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</si>
  <si>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</si>
  <si>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</si>
  <si>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</si>
  <si>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</si>
  <si>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</si>
  <si>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</si>
  <si>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</si>
  <si>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</si>
  <si>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</si>
  <si>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</si>
  <si>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</si>
  <si>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</si>
  <si>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</si>
  <si>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</si>
  <si>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</si>
  <si>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</si>
  <si>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</si>
  <si>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</si>
  <si>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</si>
  <si>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</si>
  <si>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</si>
  <si>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</si>
  <si>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</si>
  <si>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</si>
  <si>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</si>
  <si>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</si>
  <si>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</si>
  <si>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</si>
  <si>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茲收到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</si>
  <si>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</si>
  <si>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</si>
  <si>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</si>
  <si>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</si>
  <si>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</si>
  <si>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</si>
  <si>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</si>
  <si>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</si>
  <si>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</si>
  <si>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</si>
  <si>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</si>
  <si>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</si>
  <si>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人事費</t>
  </si>
  <si>
    <t>月支薪俸</t>
  </si>
  <si>
    <t>政府負擔</t>
  </si>
  <si>
    <t>人事室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</si>
  <si>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</si>
  <si>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</si>
  <si>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</si>
  <si>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</si>
  <si>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</si>
  <si>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</si>
  <si>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</si>
  <si>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</si>
  <si>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</si>
  <si>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</si>
  <si>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</si>
  <si>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</si>
  <si>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</si>
  <si>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</si>
  <si>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</si>
  <si>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</si>
  <si>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</si>
  <si>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</si>
  <si>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</si>
  <si>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</si>
  <si>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</si>
  <si>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</si>
  <si>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</si>
  <si>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</si>
  <si>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</si>
  <si>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</si>
  <si>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</si>
  <si>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用途說明</t>
  </si>
  <si>
    <t>生活津貼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</si>
  <si>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</si>
  <si>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</si>
  <si>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</si>
  <si>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</si>
  <si>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</si>
  <si>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</si>
  <si>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</si>
  <si>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</si>
  <si>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</si>
  <si>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</si>
  <si>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</si>
  <si>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</si>
  <si>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</si>
  <si>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</si>
  <si>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</si>
  <si>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</si>
  <si>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</si>
  <si>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</si>
  <si>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</si>
  <si>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經領人</t>
  </si>
  <si>
    <t>中華民國    年  月  日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</si>
  <si>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</si>
  <si>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</si>
  <si>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</si>
  <si>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</si>
  <si>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</si>
  <si>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</si>
  <si>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</si>
  <si>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</si>
  <si>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</si>
  <si>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</si>
  <si>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</si>
  <si>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</si>
  <si>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</si>
  <si>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</si>
  <si>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</si>
  <si>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</si>
  <si>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</si>
  <si>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</si>
  <si>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</si>
  <si>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</si>
  <si>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</si>
  <si>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</si>
  <si>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</si>
  <si>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</si>
  <si>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</si>
  <si>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</si>
  <si>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</si>
  <si>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</si>
  <si>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</si>
  <si>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</si>
  <si>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</si>
  <si>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</si>
  <si>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</si>
  <si>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</si>
  <si>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</si>
  <si>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</si>
  <si>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</si>
  <si>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</si>
  <si>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</si>
  <si>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</si>
  <si>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裝                        訂                         線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</si>
  <si>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</si>
  <si>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</si>
  <si>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</si>
  <si>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</si>
  <si>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</si>
  <si>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</si>
  <si>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</si>
  <si>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</si>
  <si>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</si>
  <si>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中華民國    年   月   日</t>
  </si>
  <si>
    <t>子女教育補助費</t>
  </si>
  <si>
    <t>裝</t>
  </si>
  <si>
    <t>定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</si>
  <si>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</si>
  <si>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</si>
  <si>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</si>
  <si>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</si>
  <si>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</si>
  <si>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</si>
  <si>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</si>
  <si>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</si>
  <si>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預借薪津</t>
  </si>
  <si>
    <t>預借薪津</t>
  </si>
  <si>
    <t>工作計畫</t>
  </si>
  <si>
    <t>用途別</t>
  </si>
  <si>
    <t>會計室</t>
  </si>
  <si>
    <t>機關長官</t>
  </si>
  <si>
    <t>申請人</t>
  </si>
  <si>
    <t>1.所請預借薪津</t>
  </si>
  <si>
    <t xml:space="preserve">        元，經核尚符</t>
  </si>
  <si>
    <t>2.擬同意預借      元</t>
  </si>
  <si>
    <t xml:space="preserve">  分    期攤還</t>
  </si>
  <si>
    <t xml:space="preserve">  憑           證         黏         貼         線</t>
  </si>
  <si>
    <t>中華民國   年   月   日</t>
  </si>
  <si>
    <t>課室別</t>
  </si>
  <si>
    <t>職別</t>
  </si>
  <si>
    <t>姓名</t>
  </si>
  <si>
    <t>借支事由</t>
  </si>
  <si>
    <t>每月應支薪津總額</t>
  </si>
  <si>
    <t>已借支薪津總額</t>
  </si>
  <si>
    <t>本次擬預借薪津金額</t>
  </si>
  <si>
    <t>預定清理期限</t>
  </si>
  <si>
    <t>至民國   年   月止分  期攤還</t>
  </si>
  <si>
    <t>保證人     簽章</t>
  </si>
  <si>
    <t>領        據</t>
  </si>
  <si>
    <t>茲收到</t>
  </si>
  <si>
    <t xml:space="preserve">計新台幣      萬   仟   佰   拾   元整  </t>
  </si>
  <si>
    <t>借款人：</t>
  </si>
  <si>
    <t>簽章</t>
  </si>
  <si>
    <t>主管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</si>
  <si>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</si>
  <si>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</si>
  <si>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</si>
  <si>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</si>
  <si>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</si>
  <si>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</si>
  <si>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</si>
  <si>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</si>
  <si>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</si>
  <si>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</si>
  <si>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</si>
  <si>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</si>
  <si>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</si>
  <si>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</si>
  <si>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</si>
  <si>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</si>
  <si>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</si>
  <si>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</si>
  <si>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</si>
  <si>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</si>
  <si>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</si>
  <si>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</si>
  <si>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</si>
  <si>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</si>
  <si>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</si>
  <si>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</si>
  <si>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編號</t>
  </si>
  <si>
    <t>姓名</t>
  </si>
  <si>
    <t>大學暨獨立學院</t>
  </si>
  <si>
    <t>五專後二年及二、三專</t>
  </si>
  <si>
    <t>高中、綜合高中</t>
  </si>
  <si>
    <t>高職</t>
  </si>
  <si>
    <t>國中</t>
  </si>
  <si>
    <t>國小</t>
  </si>
  <si>
    <t>合計</t>
  </si>
  <si>
    <t>簽章</t>
  </si>
  <si>
    <t>公立</t>
  </si>
  <si>
    <t>私立</t>
  </si>
  <si>
    <t>夜間部</t>
  </si>
  <si>
    <t>自給自足班</t>
  </si>
  <si>
    <t>實用技能班</t>
  </si>
  <si>
    <t>公私立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</si>
  <si>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</si>
  <si>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</si>
  <si>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</si>
  <si>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</si>
  <si>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</si>
  <si>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</si>
  <si>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</si>
  <si>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</si>
  <si>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</si>
  <si>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</si>
  <si>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</si>
  <si>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花蓮縣立  國民中學</t>
  </si>
  <si>
    <t>花蓮縣立  國民中學</t>
  </si>
  <si>
    <t>憑證黏貼用紙</t>
  </si>
  <si>
    <t>憑證黏貼用紙</t>
  </si>
  <si>
    <t>員工預借薪津申請單</t>
  </si>
  <si>
    <t>預借薪津</t>
  </si>
  <si>
    <t xml:space="preserve">  學年度第   學期員工子女教育補助費申請表</t>
  </si>
  <si>
    <t>花蓮縣立  國民中學</t>
  </si>
  <si>
    <t>員工子女教育補助費</t>
  </si>
  <si>
    <t>(新台幣    佰    拾   萬    仟   佰    拾   元整)</t>
  </si>
  <si>
    <t>新台幣   拾   萬   仟  佰   拾  元整</t>
  </si>
  <si>
    <t>預借金額</t>
  </si>
  <si>
    <t>補(退)          差額</t>
  </si>
  <si>
    <t>生活津貼申請表</t>
  </si>
  <si>
    <t>花蓮縣立  國民中學</t>
  </si>
  <si>
    <t>生活津貼</t>
  </si>
  <si>
    <r>
      <t>花蓮縣立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國民中學員工出差單</t>
    </r>
    <r>
      <rPr>
        <sz val="18"/>
        <rFont val="Times New Roman"/>
        <family val="1"/>
      </rPr>
      <t xml:space="preserve">  </t>
    </r>
  </si>
  <si>
    <t>花蓮縣立  國民中學出差旅費</t>
  </si>
  <si>
    <t>預借各項費用請示單</t>
  </si>
  <si>
    <r>
      <t>花蓮縣立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國民中學</t>
    </r>
  </si>
  <si>
    <t>花蓮縣立  國民中學員工出差報告表</t>
  </si>
  <si>
    <t xml:space="preserve">       獎勵金印領清冊</t>
  </si>
  <si>
    <t xml:space="preserve">花蓮縣立  國民中學 </t>
  </si>
  <si>
    <t xml:space="preserve">  年  月份業務加班費印領清冊</t>
  </si>
  <si>
    <t>財物請購申請表</t>
  </si>
  <si>
    <r>
      <t>花蓮縣立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國民中學</t>
    </r>
  </si>
  <si>
    <t>花 蓮 縣 立   國民中學 黏 貼 憑 證 用 紙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</si>
  <si>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</si>
  <si>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</si>
  <si>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</si>
  <si>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</si>
  <si>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</si>
  <si>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t>花蓮縣立    國民中學   學年度第   學期子女教育補助費預借申請表</t>
  </si>
  <si>
    <r>
      <t xml:space="preserve">    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學期子女教育補助費</t>
    </r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</si>
  <si>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</si>
  <si>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</si>
  <si>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</si>
  <si>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</si>
  <si>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</si>
  <si>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</si>
  <si>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</si>
  <si>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</si>
  <si>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</si>
  <si>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</si>
  <si>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</si>
  <si>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</si>
  <si>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</si>
  <si>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</si>
  <si>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</si>
  <si>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</si>
  <si>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</si>
  <si>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</si>
  <si>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</si>
  <si>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</si>
  <si>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</si>
  <si>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</si>
  <si>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</si>
  <si>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</si>
  <si>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</si>
  <si>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</si>
  <si>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</si>
  <si>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</si>
  <si>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</si>
  <si>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</si>
  <si>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</si>
  <si>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</si>
  <si>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</si>
  <si>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</si>
  <si>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</si>
  <si>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</si>
  <si>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</si>
  <si>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</si>
  <si>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</si>
  <si>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</si>
  <si>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</si>
  <si>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</si>
  <si>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</si>
  <si>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</si>
  <si>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</si>
  <si>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</si>
  <si>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</si>
  <si>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</si>
  <si>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</si>
  <si>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</si>
  <si>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</si>
  <si>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</si>
  <si>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</si>
  <si>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</si>
  <si>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</si>
  <si>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</si>
  <si>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</si>
  <si>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</si>
  <si>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花蓮縣立  國民中學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</si>
  <si>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</si>
  <si>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</si>
  <si>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</si>
  <si>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</si>
  <si>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</si>
  <si>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</si>
  <si>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</si>
  <si>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</si>
  <si>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</si>
  <si>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</si>
  <si>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</si>
  <si>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</si>
  <si>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</si>
  <si>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</si>
  <si>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</si>
  <si>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</si>
  <si>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</si>
  <si>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</si>
  <si>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</si>
  <si>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</si>
  <si>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</si>
  <si>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</si>
  <si>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</si>
  <si>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</si>
  <si>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</si>
  <si>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</si>
  <si>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</si>
  <si>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</si>
  <si>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</si>
  <si>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</si>
  <si>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</si>
  <si>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</si>
  <si>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</si>
  <si>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</si>
  <si>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</si>
  <si>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</si>
  <si>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</si>
  <si>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</si>
  <si>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</si>
  <si>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</si>
  <si>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</si>
  <si>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</si>
  <si>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</si>
  <si>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</si>
  <si>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</si>
  <si>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</si>
  <si>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</si>
  <si>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裝</t>
  </si>
  <si>
    <t>線</t>
  </si>
  <si>
    <t>訂</t>
  </si>
  <si>
    <t>中華民國    年    月份</t>
  </si>
  <si>
    <t>憑證自第　　　號起至第　　　號止</t>
  </si>
  <si>
    <t>花蓮縣立　　　　國民中學</t>
  </si>
  <si>
    <t>支　　出　　憑　　證　　簿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</si>
  <si>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</si>
  <si>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</si>
  <si>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</si>
  <si>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</si>
  <si>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</si>
  <si>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</si>
  <si>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</si>
  <si>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</si>
  <si>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</si>
  <si>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</si>
  <si>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</si>
  <si>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</si>
  <si>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</si>
  <si>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</si>
  <si>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</si>
  <si>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</si>
  <si>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19</t>
  </si>
  <si>
    <t>採購名稱及付款項目</t>
  </si>
  <si>
    <t>合計新台幣</t>
  </si>
  <si>
    <t xml:space="preserve">    拾   萬    仟   佰    拾   元整</t>
  </si>
  <si>
    <r>
      <t>　</t>
    </r>
    <r>
      <rPr>
        <u val="single"/>
        <sz val="14"/>
        <rFont val="標楷體"/>
        <family val="4"/>
      </rPr>
      <t>業務計畫科目：</t>
    </r>
  </si>
  <si>
    <t>交通費</t>
  </si>
  <si>
    <t>日期</t>
  </si>
  <si>
    <t xml:space="preserve">○逕付具領人或廠商     ○款項已由                      先行墊付     ○已預借費用  </t>
  </si>
  <si>
    <t xml:space="preserve">○逕付具領人或廠商     ○款項已由                      先行墊付     ○已預借費用  </t>
  </si>
  <si>
    <t>會計室</t>
  </si>
  <si>
    <t>總務(出納)</t>
  </si>
  <si>
    <t>約僱人員  年   月份薪資</t>
  </si>
  <si>
    <t>出納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</si>
  <si>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</si>
  <si>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</si>
  <si>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</si>
  <si>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</si>
  <si>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</si>
  <si>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</si>
  <si>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</si>
  <si>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</si>
  <si>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</si>
  <si>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</si>
  <si>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</si>
  <si>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</si>
  <si>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</si>
  <si>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</si>
  <si>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總務(出納)</t>
  </si>
  <si>
    <t>花蓮縣立  國民中學○○學年度第○學期子女教育補助費預借申請表</t>
  </si>
  <si>
    <t>申請單位</t>
  </si>
  <si>
    <t>花蓮縣立萬榮  國民中學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</si>
</sst>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b/>
      <sz val="14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u val="single"/>
      <sz val="14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183" fontId="6" fillId="0" borderId="1" xfId="0" applyNumberFormat="1" applyFont="1" applyBorder="1" applyAlignment="1">
      <alignment horizontal="distributed" vertical="center" wrapText="1" shrinkToFit="1"/>
    </xf>
    <xf numFmtId="176" fontId="6" fillId="0" borderId="1" xfId="0" applyNumberFormat="1" applyFont="1" applyBorder="1" applyAlignment="1">
      <alignment horizontal="distributed" vertical="center" wrapText="1" shrinkToFit="1"/>
    </xf>
    <xf numFmtId="184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 shrinkToFit="1"/>
    </xf>
    <xf numFmtId="191" fontId="2" fillId="0" borderId="0" xfId="0" applyNumberFormat="1" applyFont="1" applyAlignment="1">
      <alignment horizontal="right" vertical="center" shrinkToFit="1"/>
    </xf>
    <xf numFmtId="191" fontId="2" fillId="0" borderId="1" xfId="0" applyNumberFormat="1" applyFont="1" applyBorder="1" applyAlignment="1">
      <alignment horizontal="distributed" vertical="center" shrinkToFit="1"/>
    </xf>
    <xf numFmtId="191" fontId="3" fillId="0" borderId="1" xfId="0" applyNumberFormat="1" applyFont="1" applyBorder="1" applyAlignment="1">
      <alignment horizontal="distributed" vertical="center" wrapText="1" shrinkToFit="1"/>
    </xf>
    <xf numFmtId="191" fontId="7" fillId="0" borderId="1" xfId="0" applyNumberFormat="1" applyFont="1" applyBorder="1" applyAlignment="1">
      <alignment horizontal="centerContinuous" vertical="center" shrinkToFit="1"/>
    </xf>
    <xf numFmtId="191" fontId="9" fillId="0" borderId="1" xfId="0" applyNumberFormat="1" applyFont="1" applyBorder="1" applyAlignment="1">
      <alignment horizontal="distributed" vertical="center" wrapText="1" shrinkToFit="1"/>
    </xf>
    <xf numFmtId="191" fontId="2" fillId="0" borderId="1" xfId="0" applyNumberFormat="1" applyFont="1" applyBorder="1" applyAlignment="1">
      <alignment vertical="center" shrinkToFit="1"/>
    </xf>
    <xf numFmtId="191" fontId="11" fillId="0" borderId="1" xfId="0" applyNumberFormat="1" applyFont="1" applyBorder="1" applyAlignment="1">
      <alignment vertical="center" shrinkToFit="1"/>
    </xf>
    <xf numFmtId="3" fontId="1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shrinkToFi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26" fillId="0" borderId="2" xfId="0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3" xfId="0" applyFont="1" applyBorder="1" applyAlignment="1">
      <alignment horizontal="right" vertical="top"/>
    </xf>
    <xf numFmtId="0" fontId="6" fillId="0" borderId="13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41" fontId="2" fillId="0" borderId="15" xfId="16" applyFont="1" applyBorder="1" applyAlignment="1">
      <alignment vertical="center" shrinkToFit="1"/>
    </xf>
    <xf numFmtId="41" fontId="2" fillId="0" borderId="17" xfId="16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1" fontId="2" fillId="0" borderId="1" xfId="16" applyFont="1" applyBorder="1" applyAlignment="1">
      <alignment horizontal="center" vertical="center" shrinkToFit="1"/>
    </xf>
    <xf numFmtId="41" fontId="2" fillId="0" borderId="1" xfId="16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 shrinkToFit="1"/>
    </xf>
    <xf numFmtId="41" fontId="2" fillId="0" borderId="25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49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1" fontId="14" fillId="0" borderId="1" xfId="16" applyFont="1" applyBorder="1" applyAlignment="1">
      <alignment vertical="center" shrinkToFit="1"/>
    </xf>
    <xf numFmtId="41" fontId="14" fillId="0" borderId="25" xfId="16" applyFont="1" applyBorder="1" applyAlignment="1">
      <alignment vertical="center" shrinkToFit="1"/>
    </xf>
    <xf numFmtId="41" fontId="11" fillId="0" borderId="2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1" fontId="24" fillId="0" borderId="2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wrapText="1"/>
    </xf>
    <xf numFmtId="191" fontId="6" fillId="2" borderId="0" xfId="0" applyNumberFormat="1" applyFont="1" applyFill="1" applyAlignment="1">
      <alignment vertical="center"/>
    </xf>
    <xf numFmtId="191" fontId="2" fillId="2" borderId="0" xfId="0" applyNumberFormat="1" applyFont="1" applyFill="1" applyAlignment="1">
      <alignment vertical="center" shrinkToFit="1"/>
    </xf>
    <xf numFmtId="0" fontId="0" fillId="2" borderId="5" xfId="0" applyFill="1" applyBorder="1" applyAlignment="1">
      <alignment vertical="center"/>
    </xf>
    <xf numFmtId="0" fontId="9" fillId="2" borderId="6" xfId="0" applyFont="1" applyFill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9" fillId="2" borderId="1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0" fillId="2" borderId="9" xfId="0" applyFill="1" applyBorder="1" applyAlignment="1">
      <alignment vertical="center"/>
    </xf>
    <xf numFmtId="0" fontId="9" fillId="2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41" fontId="11" fillId="0" borderId="2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1" fontId="11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83" fontId="6" fillId="0" borderId="3" xfId="0" applyNumberFormat="1" applyFont="1" applyBorder="1" applyAlignment="1">
      <alignment horizontal="left"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0" fontId="14" fillId="0" borderId="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41" fontId="11" fillId="0" borderId="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6" fillId="0" borderId="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4" fontId="6" fillId="0" borderId="2" xfId="18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7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1" fontId="6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14" fillId="0" borderId="3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41" fontId="10" fillId="0" borderId="4" xfId="0" applyNumberFormat="1" applyFont="1" applyBorder="1" applyAlignment="1">
      <alignment horizontal="right" vertical="center" wrapText="1" shrinkToFit="1"/>
    </xf>
    <xf numFmtId="41" fontId="10" fillId="0" borderId="5" xfId="0" applyNumberFormat="1" applyFont="1" applyBorder="1" applyAlignment="1">
      <alignment horizontal="right" vertical="center" wrapText="1" shrinkToFit="1"/>
    </xf>
    <xf numFmtId="41" fontId="10" fillId="0" borderId="7" xfId="0" applyNumberFormat="1" applyFont="1" applyBorder="1" applyAlignment="1">
      <alignment horizontal="right" vertical="center" wrapText="1" shrinkToFit="1"/>
    </xf>
    <xf numFmtId="41" fontId="10" fillId="0" borderId="0" xfId="0" applyNumberFormat="1" applyFont="1" applyBorder="1" applyAlignment="1">
      <alignment horizontal="right" vertical="center" wrapText="1" shrinkToFit="1"/>
    </xf>
    <xf numFmtId="41" fontId="10" fillId="0" borderId="8" xfId="0" applyNumberFormat="1" applyFont="1" applyBorder="1" applyAlignment="1">
      <alignment horizontal="right" vertical="center" wrapText="1" shrinkToFit="1"/>
    </xf>
    <xf numFmtId="41" fontId="10" fillId="0" borderId="9" xfId="0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28" fillId="0" borderId="4" xfId="0" applyFont="1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5" xfId="0" applyFont="1" applyBorder="1" applyAlignment="1">
      <alignment horizontal="left" vertical="top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4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8" fillId="0" borderId="3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8" fillId="0" borderId="6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6" fillId="2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176" fontId="6" fillId="0" borderId="4" xfId="0" applyNumberFormat="1" applyFont="1" applyBorder="1" applyAlignment="1">
      <alignment horizontal="distributed"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1" fillId="0" borderId="5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wrapText="1" shrinkToFit="1"/>
    </xf>
    <xf numFmtId="0" fontId="2" fillId="0" borderId="5" xfId="0" applyFont="1" applyBorder="1" applyAlignment="1">
      <alignment horizontal="distributed" vertical="center" wrapText="1" shrinkToFit="1"/>
    </xf>
    <xf numFmtId="0" fontId="2" fillId="0" borderId="6" xfId="0" applyFont="1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left" vertical="center"/>
    </xf>
    <xf numFmtId="41" fontId="6" fillId="0" borderId="4" xfId="18" applyNumberFormat="1" applyFont="1" applyBorder="1" applyAlignment="1">
      <alignment horizontal="center" vertical="center" shrinkToFit="1"/>
    </xf>
    <xf numFmtId="41" fontId="6" fillId="0" borderId="5" xfId="18" applyNumberFormat="1" applyFont="1" applyBorder="1" applyAlignment="1">
      <alignment horizontal="center" vertical="center" shrinkToFit="1"/>
    </xf>
    <xf numFmtId="41" fontId="6" fillId="0" borderId="7" xfId="18" applyNumberFormat="1" applyFont="1" applyBorder="1" applyAlignment="1">
      <alignment horizontal="center" vertical="center" shrinkToFit="1"/>
    </xf>
    <xf numFmtId="41" fontId="6" fillId="0" borderId="0" xfId="18" applyNumberFormat="1" applyFont="1" applyBorder="1" applyAlignment="1">
      <alignment horizontal="center" vertical="center" shrinkToFit="1"/>
    </xf>
    <xf numFmtId="41" fontId="6" fillId="0" borderId="8" xfId="18" applyNumberFormat="1" applyFont="1" applyBorder="1" applyAlignment="1">
      <alignment horizontal="center" vertical="center" shrinkToFit="1"/>
    </xf>
    <xf numFmtId="41" fontId="6" fillId="0" borderId="9" xfId="18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41" fontId="2" fillId="0" borderId="0" xfId="0" applyNumberFormat="1" applyFont="1" applyBorder="1" applyAlignment="1">
      <alignment horizontal="left" vertical="center"/>
    </xf>
    <xf numFmtId="191" fontId="2" fillId="0" borderId="1" xfId="0" applyNumberFormat="1" applyFont="1" applyBorder="1" applyAlignment="1">
      <alignment horizontal="distributed" vertical="center" wrapText="1" shrinkToFit="1"/>
    </xf>
    <xf numFmtId="191" fontId="2" fillId="0" borderId="2" xfId="0" applyNumberFormat="1" applyFont="1" applyBorder="1" applyAlignment="1">
      <alignment horizontal="distributed" vertical="center" shrinkToFit="1"/>
    </xf>
    <xf numFmtId="191" fontId="2" fillId="0" borderId="3" xfId="0" applyNumberFormat="1" applyFont="1" applyBorder="1" applyAlignment="1">
      <alignment horizontal="distributed" vertical="center" shrinkToFit="1"/>
    </xf>
    <xf numFmtId="191" fontId="2" fillId="0" borderId="11" xfId="0" applyNumberFormat="1" applyFont="1" applyBorder="1" applyAlignment="1">
      <alignment horizontal="distributed" vertical="center" shrinkToFit="1"/>
    </xf>
    <xf numFmtId="191" fontId="2" fillId="0" borderId="2" xfId="0" applyNumberFormat="1" applyFont="1" applyBorder="1" applyAlignment="1">
      <alignment horizontal="center" vertical="center" shrinkToFit="1"/>
    </xf>
    <xf numFmtId="191" fontId="2" fillId="0" borderId="3" xfId="0" applyNumberFormat="1" applyFont="1" applyBorder="1" applyAlignment="1">
      <alignment horizontal="center" vertical="center" shrinkToFit="1"/>
    </xf>
    <xf numFmtId="191" fontId="2" fillId="0" borderId="11" xfId="0" applyNumberFormat="1" applyFont="1" applyBorder="1" applyAlignment="1">
      <alignment horizontal="center" vertical="center" shrinkToFit="1"/>
    </xf>
    <xf numFmtId="191" fontId="2" fillId="0" borderId="1" xfId="0" applyNumberFormat="1" applyFont="1" applyBorder="1" applyAlignment="1">
      <alignment horizontal="center" vertical="center" shrinkToFit="1"/>
    </xf>
    <xf numFmtId="191" fontId="2" fillId="0" borderId="1" xfId="0" applyNumberFormat="1" applyFont="1" applyBorder="1" applyAlignment="1">
      <alignment horizontal="distributed" vertical="center" shrinkToFit="1"/>
    </xf>
    <xf numFmtId="191" fontId="3" fillId="0" borderId="2" xfId="0" applyNumberFormat="1" applyFont="1" applyBorder="1" applyAlignment="1">
      <alignment horizontal="distributed" vertical="center" shrinkToFit="1"/>
    </xf>
    <xf numFmtId="191" fontId="3" fillId="0" borderId="3" xfId="0" applyNumberFormat="1" applyFont="1" applyBorder="1" applyAlignment="1">
      <alignment horizontal="distributed" vertical="center" shrinkToFit="1"/>
    </xf>
    <xf numFmtId="191" fontId="3" fillId="0" borderId="11" xfId="0" applyNumberFormat="1" applyFont="1" applyBorder="1" applyAlignment="1">
      <alignment horizontal="distributed" vertical="center" shrinkToFit="1"/>
    </xf>
    <xf numFmtId="191" fontId="6" fillId="2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8" fontId="6" fillId="0" borderId="2" xfId="0" applyNumberFormat="1" applyFont="1" applyBorder="1" applyAlignment="1">
      <alignment horizontal="left" vertical="center" shrinkToFit="1"/>
    </xf>
    <xf numFmtId="178" fontId="6" fillId="0" borderId="3" xfId="0" applyNumberFormat="1" applyFont="1" applyBorder="1" applyAlignment="1">
      <alignment horizontal="left" vertical="center" shrinkToFit="1"/>
    </xf>
    <xf numFmtId="41" fontId="6" fillId="0" borderId="3" xfId="0" applyNumberFormat="1" applyFont="1" applyBorder="1" applyAlignment="1">
      <alignment horizontal="distributed" vertical="center" shrinkToFit="1"/>
    </xf>
    <xf numFmtId="41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6" fillId="0" borderId="4" xfId="18" applyNumberFormat="1" applyFont="1" applyBorder="1" applyAlignment="1">
      <alignment horizontal="right" vertical="center" shrinkToFit="1"/>
    </xf>
    <xf numFmtId="41" fontId="6" fillId="0" borderId="5" xfId="18" applyNumberFormat="1" applyFont="1" applyBorder="1" applyAlignment="1">
      <alignment horizontal="right" vertical="center" shrinkToFit="1"/>
    </xf>
    <xf numFmtId="41" fontId="6" fillId="0" borderId="7" xfId="18" applyNumberFormat="1" applyFont="1" applyBorder="1" applyAlignment="1">
      <alignment horizontal="right" vertical="center" shrinkToFit="1"/>
    </xf>
    <xf numFmtId="41" fontId="6" fillId="0" borderId="0" xfId="18" applyNumberFormat="1" applyFont="1" applyBorder="1" applyAlignment="1">
      <alignment horizontal="right" vertical="center" shrinkToFit="1"/>
    </xf>
    <xf numFmtId="41" fontId="6" fillId="0" borderId="8" xfId="18" applyNumberFormat="1" applyFont="1" applyBorder="1" applyAlignment="1">
      <alignment horizontal="right" vertical="center" shrinkToFit="1"/>
    </xf>
    <xf numFmtId="41" fontId="6" fillId="0" borderId="9" xfId="18" applyNumberFormat="1" applyFont="1" applyBorder="1" applyAlignment="1">
      <alignment horizontal="right" vertical="center" shrinkToFit="1"/>
    </xf>
    <xf numFmtId="0" fontId="14" fillId="0" borderId="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2" fontId="6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1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37" xfId="0" applyFont="1" applyBorder="1" applyAlignment="1">
      <alignment horizontal="center" vertical="top"/>
    </xf>
    <xf numFmtId="0" fontId="0" fillId="0" borderId="37" xfId="0" applyBorder="1" applyAlignment="1">
      <alignment vertical="center"/>
    </xf>
    <xf numFmtId="0" fontId="3" fillId="0" borderId="15" xfId="0" applyFont="1" applyBorder="1" applyAlignment="1">
      <alignment horizontal="left" vertical="distributed" wrapText="1"/>
    </xf>
    <xf numFmtId="0" fontId="3" fillId="0" borderId="13" xfId="0" applyFont="1" applyBorder="1" applyAlignment="1">
      <alignment horizontal="left" vertical="distributed" wrapTex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176" fontId="6" fillId="0" borderId="1" xfId="18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wrapText="1"/>
    </xf>
    <xf numFmtId="0" fontId="3" fillId="0" borderId="15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41" fontId="3" fillId="0" borderId="1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41" fontId="6" fillId="0" borderId="2" xfId="0" applyNumberFormat="1" applyFont="1" applyBorder="1" applyAlignment="1">
      <alignment horizontal="center" vertical="center" shrinkToFit="1"/>
    </xf>
    <xf numFmtId="41" fontId="6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2" borderId="0" xfId="0" applyFont="1" applyFill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6" fillId="0" borderId="1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4" xfId="18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shrinkToFit="1"/>
    </xf>
    <xf numFmtId="0" fontId="0" fillId="0" borderId="3" xfId="0" applyFont="1" applyBorder="1" applyAlignment="1">
      <alignment horizontal="center" vertical="center"/>
    </xf>
    <xf numFmtId="41" fontId="24" fillId="0" borderId="2" xfId="0" applyNumberFormat="1" applyFont="1" applyBorder="1" applyAlignment="1">
      <alignment horizontal="center" vertical="center" shrinkToFit="1"/>
    </xf>
    <xf numFmtId="41" fontId="24" fillId="0" borderId="3" xfId="0" applyNumberFormat="1" applyFont="1" applyBorder="1" applyAlignment="1">
      <alignment horizontal="center" vertical="center" shrinkToFit="1"/>
    </xf>
    <xf numFmtId="41" fontId="24" fillId="0" borderId="11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41" fontId="11" fillId="0" borderId="3" xfId="0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1" fontId="2" fillId="0" borderId="2" xfId="0" applyNumberFormat="1" applyFont="1" applyBorder="1" applyAlignment="1">
      <alignment horizontal="center" vertical="center" shrinkToFit="1"/>
    </xf>
    <xf numFmtId="41" fontId="2" fillId="0" borderId="3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3" fillId="0" borderId="2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2" borderId="11" xfId="0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2" fontId="6" fillId="0" borderId="4" xfId="16" applyNumberFormat="1" applyFont="1" applyBorder="1" applyAlignment="1">
      <alignment horizontal="center" vertical="center" shrinkToFit="1"/>
    </xf>
    <xf numFmtId="42" fontId="6" fillId="0" borderId="6" xfId="16" applyNumberFormat="1" applyFont="1" applyBorder="1" applyAlignment="1">
      <alignment horizontal="center" vertical="center" shrinkToFit="1"/>
    </xf>
    <xf numFmtId="42" fontId="6" fillId="0" borderId="7" xfId="16" applyNumberFormat="1" applyFont="1" applyBorder="1" applyAlignment="1">
      <alignment horizontal="center" vertical="center" shrinkToFit="1"/>
    </xf>
    <xf numFmtId="42" fontId="6" fillId="0" borderId="12" xfId="16" applyNumberFormat="1" applyFont="1" applyBorder="1" applyAlignment="1">
      <alignment horizontal="center" vertical="center" shrinkToFit="1"/>
    </xf>
    <xf numFmtId="42" fontId="6" fillId="0" borderId="8" xfId="16" applyNumberFormat="1" applyFont="1" applyBorder="1" applyAlignment="1">
      <alignment horizontal="center" vertical="center" shrinkToFit="1"/>
    </xf>
    <xf numFmtId="42" fontId="6" fillId="0" borderId="10" xfId="16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44" xfId="16" applyFont="1" applyBorder="1" applyAlignment="1">
      <alignment horizontal="right" vertical="center" shrinkToFit="1"/>
    </xf>
    <xf numFmtId="41" fontId="2" fillId="0" borderId="45" xfId="16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41" fontId="2" fillId="0" borderId="17" xfId="16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41" fontId="2" fillId="0" borderId="47" xfId="16" applyFont="1" applyBorder="1" applyAlignment="1">
      <alignment horizontal="right" vertical="center" shrinkToFit="1"/>
    </xf>
    <xf numFmtId="41" fontId="2" fillId="0" borderId="48" xfId="16" applyFont="1" applyBorder="1" applyAlignment="1">
      <alignment horizontal="right" vertical="center" shrinkToFit="1"/>
    </xf>
    <xf numFmtId="41" fontId="2" fillId="0" borderId="49" xfId="0" applyNumberFormat="1" applyFont="1" applyBorder="1" applyAlignment="1">
      <alignment horizontal="center" vertical="center" shrinkToFit="1"/>
    </xf>
    <xf numFmtId="41" fontId="2" fillId="0" borderId="50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1" fontId="2" fillId="0" borderId="56" xfId="16" applyFont="1" applyBorder="1" applyAlignment="1">
      <alignment horizontal="center" vertical="center" shrinkToFit="1"/>
    </xf>
    <xf numFmtId="41" fontId="2" fillId="0" borderId="57" xfId="16" applyFont="1" applyBorder="1" applyAlignment="1">
      <alignment horizontal="center" vertical="center" shrinkToFit="1"/>
    </xf>
    <xf numFmtId="41" fontId="2" fillId="0" borderId="1" xfId="16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41" fontId="2" fillId="0" borderId="33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0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 shrinkToFit="1"/>
    </xf>
    <xf numFmtId="0" fontId="14" fillId="0" borderId="1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0" fillId="2" borderId="1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6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41" fontId="6" fillId="0" borderId="2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distributed" vertical="center" shrinkToFit="1"/>
    </xf>
    <xf numFmtId="41" fontId="0" fillId="0" borderId="11" xfId="0" applyNumberForma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distributed" vertical="center" wrapText="1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2" fillId="0" borderId="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 shrinkToFit="1"/>
    </xf>
    <xf numFmtId="0" fontId="2" fillId="0" borderId="3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178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distributed" vertical="center"/>
    </xf>
    <xf numFmtId="0" fontId="25" fillId="0" borderId="69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1" fontId="6" fillId="0" borderId="2" xfId="0" applyNumberFormat="1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0" fillId="2" borderId="5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11" xfId="0" applyFont="1" applyFill="1" applyBorder="1" applyAlignment="1">
      <alignment horizontal="distributed" vertical="center"/>
    </xf>
    <xf numFmtId="41" fontId="2" fillId="0" borderId="15" xfId="16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14" fillId="0" borderId="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0">
      <selection activeCell="B10" sqref="B10"/>
    </sheetView>
  </sheetViews>
  <sheetFormatPr defaultColWidth="9.00390625" defaultRowHeight="16.5"/>
  <cols>
    <col min="1" max="1" width="6.125" style="0" customWidth="1"/>
    <col min="2" max="2" width="27.625" style="0" customWidth="1"/>
    <col min="3" max="3" width="12.625" style="0" customWidth="1"/>
    <col min="4" max="4" width="6.125" style="0" customWidth="1"/>
    <col min="5" max="5" width="27.625" style="0" customWidth="1"/>
    <col min="6" max="6" width="12.625" style="0" customWidth="1"/>
  </cols>
  <sheetData>
    <row r="1" spans="1:6" s="79" customFormat="1" ht="6.75" customHeight="1">
      <c r="A1" s="77"/>
      <c r="B1" s="77" t="s">
        <v>454</v>
      </c>
      <c r="C1" s="77"/>
      <c r="D1" s="77" t="s">
        <v>456</v>
      </c>
      <c r="E1" s="77"/>
      <c r="F1" s="77" t="s">
        <v>455</v>
      </c>
    </row>
    <row r="2" spans="1:6" s="159" customFormat="1" ht="34.5" customHeight="1">
      <c r="A2" s="217" t="s">
        <v>459</v>
      </c>
      <c r="B2" s="215"/>
      <c r="C2" s="216"/>
      <c r="D2" s="215"/>
      <c r="E2" s="215"/>
      <c r="F2" s="215"/>
    </row>
    <row r="3" spans="1:6" s="212" customFormat="1" ht="34.5" customHeight="1">
      <c r="A3" s="217" t="s">
        <v>460</v>
      </c>
      <c r="B3" s="213"/>
      <c r="C3" s="213"/>
      <c r="D3" s="213"/>
      <c r="E3" s="213"/>
      <c r="F3" s="213"/>
    </row>
    <row r="4" ht="30" customHeight="1">
      <c r="A4" s="44" t="s">
        <v>481</v>
      </c>
    </row>
    <row r="5" spans="1:6" s="44" customFormat="1" ht="30" customHeight="1">
      <c r="A5" s="214" t="s">
        <v>458</v>
      </c>
      <c r="B5" s="214"/>
      <c r="C5" s="214"/>
      <c r="D5" s="214"/>
      <c r="E5" s="214"/>
      <c r="F5" s="214"/>
    </row>
    <row r="6" spans="1:6" ht="30" customHeight="1" thickBot="1">
      <c r="A6" s="213" t="s">
        <v>457</v>
      </c>
      <c r="B6" s="213"/>
      <c r="C6" s="213"/>
      <c r="D6" s="213"/>
      <c r="E6" s="213"/>
      <c r="F6" s="213"/>
    </row>
    <row r="7" spans="1:6" ht="30" customHeight="1">
      <c r="A7" s="220" t="s">
        <v>46</v>
      </c>
      <c r="B7" s="221" t="s">
        <v>478</v>
      </c>
      <c r="C7" s="221" t="s">
        <v>49</v>
      </c>
      <c r="D7" s="221" t="s">
        <v>46</v>
      </c>
      <c r="E7" s="221" t="s">
        <v>478</v>
      </c>
      <c r="F7" s="222" t="s">
        <v>49</v>
      </c>
    </row>
    <row r="8" spans="1:6" ht="30" customHeight="1">
      <c r="A8" s="223" t="s">
        <v>436</v>
      </c>
      <c r="B8" s="219"/>
      <c r="C8" s="227"/>
      <c r="D8" s="218" t="s">
        <v>477</v>
      </c>
      <c r="E8" s="219"/>
      <c r="F8" s="228"/>
    </row>
    <row r="9" spans="1:6" ht="30" customHeight="1">
      <c r="A9" s="223" t="s">
        <v>437</v>
      </c>
      <c r="B9" s="219"/>
      <c r="C9" s="227"/>
      <c r="D9" s="218" t="s">
        <v>461</v>
      </c>
      <c r="E9" s="219"/>
      <c r="F9" s="228"/>
    </row>
    <row r="10" spans="1:6" ht="30" customHeight="1">
      <c r="A10" s="223" t="s">
        <v>438</v>
      </c>
      <c r="B10" s="219"/>
      <c r="C10" s="227"/>
      <c r="D10" s="218" t="s">
        <v>462</v>
      </c>
      <c r="E10" s="219"/>
      <c r="F10" s="228"/>
    </row>
    <row r="11" spans="1:6" ht="30" customHeight="1">
      <c r="A11" s="223" t="s">
        <v>439</v>
      </c>
      <c r="B11" s="219"/>
      <c r="C11" s="227"/>
      <c r="D11" s="218" t="s">
        <v>463</v>
      </c>
      <c r="E11" s="219"/>
      <c r="F11" s="228"/>
    </row>
    <row r="12" spans="1:6" ht="30" customHeight="1">
      <c r="A12" s="223" t="s">
        <v>440</v>
      </c>
      <c r="B12" s="219"/>
      <c r="C12" s="227"/>
      <c r="D12" s="218" t="s">
        <v>464</v>
      </c>
      <c r="E12" s="219"/>
      <c r="F12" s="228"/>
    </row>
    <row r="13" spans="1:6" ht="30" customHeight="1">
      <c r="A13" s="223" t="s">
        <v>441</v>
      </c>
      <c r="B13" s="219"/>
      <c r="C13" s="227"/>
      <c r="D13" s="218" t="s">
        <v>465</v>
      </c>
      <c r="E13" s="219"/>
      <c r="F13" s="228"/>
    </row>
    <row r="14" spans="1:6" ht="30" customHeight="1">
      <c r="A14" s="223" t="s">
        <v>442</v>
      </c>
      <c r="B14" s="219"/>
      <c r="C14" s="227"/>
      <c r="D14" s="218" t="s">
        <v>466</v>
      </c>
      <c r="E14" s="219"/>
      <c r="F14" s="228"/>
    </row>
    <row r="15" spans="1:6" ht="30" customHeight="1">
      <c r="A15" s="223" t="s">
        <v>443</v>
      </c>
      <c r="B15" s="219"/>
      <c r="C15" s="227"/>
      <c r="D15" s="218" t="s">
        <v>467</v>
      </c>
      <c r="E15" s="219"/>
      <c r="F15" s="228"/>
    </row>
    <row r="16" spans="1:6" ht="30" customHeight="1">
      <c r="A16" s="223" t="s">
        <v>444</v>
      </c>
      <c r="B16" s="219"/>
      <c r="C16" s="227"/>
      <c r="D16" s="218" t="s">
        <v>468</v>
      </c>
      <c r="E16" s="219"/>
      <c r="F16" s="228"/>
    </row>
    <row r="17" spans="1:6" ht="30" customHeight="1">
      <c r="A17" s="223" t="s">
        <v>445</v>
      </c>
      <c r="B17" s="219"/>
      <c r="C17" s="227"/>
      <c r="D17" s="218" t="s">
        <v>469</v>
      </c>
      <c r="E17" s="219"/>
      <c r="F17" s="228"/>
    </row>
    <row r="18" spans="1:6" ht="30" customHeight="1">
      <c r="A18" s="223" t="s">
        <v>446</v>
      </c>
      <c r="B18" s="219"/>
      <c r="C18" s="227"/>
      <c r="D18" s="218" t="s">
        <v>470</v>
      </c>
      <c r="E18" s="219"/>
      <c r="F18" s="228"/>
    </row>
    <row r="19" spans="1:6" ht="30" customHeight="1">
      <c r="A19" s="223" t="s">
        <v>447</v>
      </c>
      <c r="B19" s="219"/>
      <c r="C19" s="227"/>
      <c r="D19" s="218" t="s">
        <v>471</v>
      </c>
      <c r="E19" s="219"/>
      <c r="F19" s="228"/>
    </row>
    <row r="20" spans="1:6" ht="30" customHeight="1">
      <c r="A20" s="223" t="s">
        <v>448</v>
      </c>
      <c r="B20" s="219"/>
      <c r="C20" s="227"/>
      <c r="D20" s="218" t="s">
        <v>472</v>
      </c>
      <c r="E20" s="219"/>
      <c r="F20" s="228"/>
    </row>
    <row r="21" spans="1:6" ht="30" customHeight="1">
      <c r="A21" s="223" t="s">
        <v>449</v>
      </c>
      <c r="B21" s="219"/>
      <c r="C21" s="227"/>
      <c r="D21" s="218" t="s">
        <v>473</v>
      </c>
      <c r="E21" s="219"/>
      <c r="F21" s="228"/>
    </row>
    <row r="22" spans="1:6" ht="30" customHeight="1">
      <c r="A22" s="223" t="s">
        <v>450</v>
      </c>
      <c r="B22" s="219"/>
      <c r="C22" s="227"/>
      <c r="D22" s="218" t="s">
        <v>474</v>
      </c>
      <c r="E22" s="219"/>
      <c r="F22" s="228"/>
    </row>
    <row r="23" spans="1:6" ht="30" customHeight="1">
      <c r="A23" s="223" t="s">
        <v>451</v>
      </c>
      <c r="B23" s="219"/>
      <c r="C23" s="227"/>
      <c r="D23" s="218" t="s">
        <v>475</v>
      </c>
      <c r="E23" s="219"/>
      <c r="F23" s="228"/>
    </row>
    <row r="24" spans="1:6" ht="30" customHeight="1">
      <c r="A24" s="223" t="s">
        <v>452</v>
      </c>
      <c r="B24" s="219"/>
      <c r="C24" s="227"/>
      <c r="D24" s="218" t="s">
        <v>476</v>
      </c>
      <c r="E24" s="219"/>
      <c r="F24" s="228"/>
    </row>
    <row r="25" spans="1:6" ht="30" customHeight="1">
      <c r="A25" s="223" t="s">
        <v>453</v>
      </c>
      <c r="B25" s="219"/>
      <c r="C25" s="227"/>
      <c r="D25" s="218"/>
      <c r="E25" s="211" t="s">
        <v>384</v>
      </c>
      <c r="F25" s="228">
        <f>SUM(F8:F24)</f>
        <v>0</v>
      </c>
    </row>
    <row r="26" spans="1:6" ht="30" customHeight="1">
      <c r="A26" s="223"/>
      <c r="B26" s="211" t="s">
        <v>384</v>
      </c>
      <c r="C26" s="227">
        <f>SUM(C8:C25)</f>
        <v>0</v>
      </c>
      <c r="D26" s="218"/>
      <c r="E26" s="211" t="s">
        <v>400</v>
      </c>
      <c r="F26" s="228">
        <f>C26+F25</f>
        <v>0</v>
      </c>
    </row>
    <row r="27" spans="1:6" ht="27" customHeight="1" thickBot="1">
      <c r="A27" s="310" t="s">
        <v>479</v>
      </c>
      <c r="B27" s="311"/>
      <c r="C27" s="224" t="s">
        <v>480</v>
      </c>
      <c r="D27" s="225"/>
      <c r="E27" s="225"/>
      <c r="F27" s="226"/>
    </row>
  </sheetData>
  <mergeCells count="1">
    <mergeCell ref="A27:B27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4" sqref="A14:K14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94</v>
      </c>
      <c r="F1" s="92"/>
      <c r="G1" s="88" t="s">
        <v>106</v>
      </c>
      <c r="I1" s="87"/>
      <c r="J1" s="87" t="s">
        <v>96</v>
      </c>
    </row>
    <row r="2" spans="1:11" s="159" customFormat="1" ht="27" customHeight="1">
      <c r="A2" s="173"/>
      <c r="B2" s="151"/>
      <c r="C2" s="151"/>
      <c r="D2" s="151"/>
      <c r="E2" s="151"/>
      <c r="F2" s="173"/>
      <c r="G2" s="155" t="str">
        <f>F15</f>
        <v>花蓮縣立  國民中學</v>
      </c>
      <c r="H2" s="151" t="s">
        <v>317</v>
      </c>
      <c r="I2" s="151"/>
      <c r="J2" s="151"/>
      <c r="K2" s="151"/>
    </row>
    <row r="3" spans="1:11" ht="27" customHeight="1">
      <c r="A3" s="341" t="s">
        <v>50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30" customHeight="1">
      <c r="A4" s="290" t="s">
        <v>51</v>
      </c>
      <c r="B4" s="368"/>
      <c r="C4" s="290" t="s">
        <v>52</v>
      </c>
      <c r="D4" s="368"/>
      <c r="E4" s="368"/>
      <c r="F4" s="291"/>
      <c r="G4" s="290" t="s">
        <v>97</v>
      </c>
      <c r="H4" s="291"/>
      <c r="I4" s="375" t="s">
        <v>53</v>
      </c>
      <c r="J4" s="377"/>
      <c r="K4" s="378"/>
    </row>
    <row r="5" spans="1:11" ht="25.5" customHeight="1">
      <c r="A5" s="369" t="s">
        <v>54</v>
      </c>
      <c r="B5" s="370"/>
      <c r="C5" s="375" t="s">
        <v>55</v>
      </c>
      <c r="D5" s="376"/>
      <c r="E5" s="246"/>
      <c r="F5" s="248"/>
      <c r="G5" s="379">
        <f>D20</f>
        <v>0</v>
      </c>
      <c r="H5" s="380"/>
      <c r="I5" s="541" t="str">
        <f>D18</f>
        <v>    學年度第    學期子女教育補助費</v>
      </c>
      <c r="J5" s="542"/>
      <c r="K5" s="543"/>
    </row>
    <row r="6" spans="1:11" ht="25.5" customHeight="1">
      <c r="A6" s="371"/>
      <c r="B6" s="372"/>
      <c r="C6" s="375" t="s">
        <v>56</v>
      </c>
      <c r="D6" s="376"/>
      <c r="E6" s="246"/>
      <c r="F6" s="248"/>
      <c r="G6" s="381"/>
      <c r="H6" s="382"/>
      <c r="I6" s="544"/>
      <c r="J6" s="545"/>
      <c r="K6" s="546"/>
    </row>
    <row r="7" spans="1:11" ht="25.5" customHeight="1">
      <c r="A7" s="373"/>
      <c r="B7" s="374"/>
      <c r="C7" s="375" t="s">
        <v>57</v>
      </c>
      <c r="D7" s="376"/>
      <c r="E7" s="246"/>
      <c r="F7" s="248"/>
      <c r="G7" s="383"/>
      <c r="H7" s="384"/>
      <c r="I7" s="547"/>
      <c r="J7" s="548"/>
      <c r="K7" s="549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90" t="s">
        <v>64</v>
      </c>
      <c r="B9" s="282"/>
      <c r="C9" s="283"/>
      <c r="D9" s="290" t="s">
        <v>63</v>
      </c>
      <c r="E9" s="368"/>
      <c r="F9" s="368"/>
      <c r="G9" s="344"/>
      <c r="H9" s="344"/>
      <c r="I9" s="345"/>
      <c r="J9" s="403" t="s">
        <v>58</v>
      </c>
      <c r="K9" s="403"/>
    </row>
    <row r="10" spans="1:11" ht="31.5" customHeight="1">
      <c r="A10" s="550"/>
      <c r="B10" s="359"/>
      <c r="C10" s="359"/>
      <c r="D10" s="555" t="s">
        <v>261</v>
      </c>
      <c r="E10" s="556"/>
      <c r="F10" s="556"/>
      <c r="G10" s="358"/>
      <c r="H10" s="359"/>
      <c r="I10" s="360"/>
      <c r="J10" s="392"/>
      <c r="K10" s="393"/>
    </row>
    <row r="11" spans="1:11" ht="31.5" customHeight="1">
      <c r="A11" s="551"/>
      <c r="B11" s="362"/>
      <c r="C11" s="362"/>
      <c r="D11" s="557" t="s">
        <v>107</v>
      </c>
      <c r="E11" s="558"/>
      <c r="F11" s="558"/>
      <c r="G11" s="361"/>
      <c r="H11" s="362"/>
      <c r="I11" s="363"/>
      <c r="J11" s="394"/>
      <c r="K11" s="395"/>
    </row>
    <row r="12" spans="1:11" ht="31.5" customHeight="1">
      <c r="A12" s="552"/>
      <c r="B12" s="401"/>
      <c r="C12" s="401"/>
      <c r="D12" s="553" t="s">
        <v>108</v>
      </c>
      <c r="E12" s="554"/>
      <c r="F12" s="554"/>
      <c r="G12" s="400"/>
      <c r="H12" s="401"/>
      <c r="I12" s="402"/>
      <c r="J12" s="396"/>
      <c r="K12" s="397"/>
    </row>
    <row r="13" ht="6" customHeight="1"/>
    <row r="14" spans="1:11" ht="74.25" customHeight="1">
      <c r="A14" s="342" t="s">
        <v>59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3"/>
    </row>
    <row r="15" spans="1:11" ht="39" customHeight="1">
      <c r="A15" s="160"/>
      <c r="B15" s="148"/>
      <c r="C15" s="148"/>
      <c r="D15" s="161"/>
      <c r="E15" s="161"/>
      <c r="F15" s="162" t="s">
        <v>314</v>
      </c>
      <c r="G15" s="161" t="s">
        <v>332</v>
      </c>
      <c r="H15" s="161"/>
      <c r="I15" s="161"/>
      <c r="J15" s="161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109</v>
      </c>
      <c r="J16" s="1" t="s">
        <v>348</v>
      </c>
      <c r="K16" s="17"/>
    </row>
    <row r="17" spans="1:11" s="42" customFormat="1" ht="57.75" customHeight="1">
      <c r="A17" s="403" t="s">
        <v>110</v>
      </c>
      <c r="B17" s="277"/>
      <c r="C17" s="277"/>
      <c r="D17" s="559" t="s">
        <v>65</v>
      </c>
      <c r="E17" s="335"/>
      <c r="F17" s="335"/>
      <c r="G17" s="335"/>
      <c r="H17" s="335"/>
      <c r="I17" s="335"/>
      <c r="J17" s="335"/>
      <c r="K17" s="336"/>
    </row>
    <row r="18" spans="1:11" s="42" customFormat="1" ht="78.75" customHeight="1">
      <c r="A18" s="369" t="s">
        <v>111</v>
      </c>
      <c r="B18" s="264"/>
      <c r="C18" s="265"/>
      <c r="D18" s="560" t="s">
        <v>347</v>
      </c>
      <c r="E18" s="561"/>
      <c r="F18" s="561"/>
      <c r="G18" s="561"/>
      <c r="H18" s="561"/>
      <c r="I18" s="561"/>
      <c r="J18" s="561"/>
      <c r="K18" s="562"/>
    </row>
    <row r="19" spans="1:11" s="42" customFormat="1" ht="41.25" customHeight="1">
      <c r="A19" s="416"/>
      <c r="B19" s="419"/>
      <c r="C19" s="417"/>
      <c r="D19" s="563"/>
      <c r="E19" s="564"/>
      <c r="F19" s="564"/>
      <c r="G19" s="564"/>
      <c r="H19" s="564"/>
      <c r="I19" s="564"/>
      <c r="J19" s="564"/>
      <c r="K19" s="565"/>
    </row>
    <row r="20" spans="1:11" s="42" customFormat="1" ht="80.25" customHeight="1">
      <c r="A20" s="403" t="s">
        <v>112</v>
      </c>
      <c r="B20" s="277"/>
      <c r="C20" s="277"/>
      <c r="D20" s="566"/>
      <c r="E20" s="344"/>
      <c r="F20" s="280">
        <f>D20</f>
        <v>0</v>
      </c>
      <c r="G20" s="344"/>
      <c r="H20" s="344"/>
      <c r="I20" s="344"/>
      <c r="J20" s="344"/>
      <c r="K20" s="345"/>
    </row>
    <row r="21" spans="1:11" s="42" customFormat="1" ht="76.5" customHeight="1">
      <c r="A21" s="403" t="s">
        <v>113</v>
      </c>
      <c r="B21" s="277"/>
      <c r="C21" s="277"/>
      <c r="D21" s="350" t="s">
        <v>114</v>
      </c>
      <c r="E21" s="409"/>
      <c r="F21" s="409"/>
      <c r="G21" s="409"/>
      <c r="H21" s="409"/>
      <c r="I21" s="409"/>
      <c r="J21" s="409"/>
      <c r="K21" s="410"/>
    </row>
  </sheetData>
  <mergeCells count="38">
    <mergeCell ref="A20:C20"/>
    <mergeCell ref="D20:E20"/>
    <mergeCell ref="F20:K20"/>
    <mergeCell ref="A21:C21"/>
    <mergeCell ref="D21:K21"/>
    <mergeCell ref="A17:C17"/>
    <mergeCell ref="D17:K17"/>
    <mergeCell ref="A18:C19"/>
    <mergeCell ref="D18:K18"/>
    <mergeCell ref="D19:K19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C5:D5"/>
    <mergeCell ref="C4:F4"/>
    <mergeCell ref="E6:F6"/>
    <mergeCell ref="A3:K3"/>
    <mergeCell ref="I4:K4"/>
    <mergeCell ref="I5:K7"/>
    <mergeCell ref="E7:F7"/>
    <mergeCell ref="G5:H7"/>
    <mergeCell ref="G4:H4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G27"/>
  <sheetViews>
    <sheetView workbookViewId="0" topLeftCell="A13">
      <selection activeCell="T33" sqref="T33"/>
    </sheetView>
  </sheetViews>
  <sheetFormatPr defaultColWidth="9.0039062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7" width="2.875" style="1" customWidth="1"/>
    <col min="28" max="28" width="2.625" style="1" customWidth="1"/>
    <col min="29" max="29" width="2.875" style="1" customWidth="1"/>
    <col min="30" max="30" width="2.50390625" style="1" customWidth="1"/>
    <col min="31" max="31" width="6.50390625" style="1" customWidth="1"/>
    <col min="32" max="32" width="2.875" style="1" customWidth="1"/>
    <col min="33" max="33" width="2.75390625" style="1" customWidth="1"/>
    <col min="34" max="16384" width="8.875" style="1" customWidth="1"/>
  </cols>
  <sheetData>
    <row r="1" spans="1:33" ht="3" customHeight="1">
      <c r="A1" s="96"/>
      <c r="B1" s="96"/>
      <c r="C1" s="96"/>
      <c r="D1" s="96"/>
      <c r="E1" s="96"/>
      <c r="F1" s="96"/>
      <c r="G1" s="96"/>
      <c r="H1" s="96"/>
      <c r="I1" s="96"/>
      <c r="J1" s="96" t="s">
        <v>71</v>
      </c>
      <c r="K1" s="96"/>
      <c r="L1" s="96"/>
      <c r="M1" s="96"/>
      <c r="N1" s="96"/>
      <c r="O1" s="96"/>
      <c r="P1" s="96"/>
      <c r="Q1" s="96"/>
      <c r="R1" s="96"/>
      <c r="S1" s="96" t="s">
        <v>72</v>
      </c>
      <c r="T1" s="96"/>
      <c r="U1" s="96"/>
      <c r="V1" s="96"/>
      <c r="W1" s="96"/>
      <c r="X1" s="60" t="s">
        <v>73</v>
      </c>
      <c r="Y1" s="60"/>
      <c r="Z1" s="60"/>
      <c r="AA1" s="96"/>
      <c r="AB1" s="96"/>
      <c r="AC1" s="96"/>
      <c r="AD1" s="96"/>
      <c r="AE1" s="96"/>
      <c r="AF1" s="96"/>
      <c r="AG1" s="96"/>
    </row>
    <row r="2" spans="1:33" ht="27" customHeight="1">
      <c r="A2" s="587" t="s">
        <v>340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420"/>
      <c r="AF2" s="420"/>
      <c r="AG2" s="420"/>
    </row>
    <row r="3" spans="1:33" ht="17.25" customHeight="1">
      <c r="A3" s="588" t="s">
        <v>74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</row>
    <row r="4" spans="1:33" ht="24" customHeight="1">
      <c r="A4" s="284" t="s">
        <v>75</v>
      </c>
      <c r="B4" s="435"/>
      <c r="C4" s="435"/>
      <c r="D4" s="435"/>
      <c r="E4" s="290" t="s">
        <v>76</v>
      </c>
      <c r="F4" s="282"/>
      <c r="G4" s="282"/>
      <c r="H4" s="282"/>
      <c r="I4" s="282"/>
      <c r="J4" s="282"/>
      <c r="K4" s="282"/>
      <c r="L4" s="282"/>
      <c r="M4" s="282"/>
      <c r="N4" s="283"/>
      <c r="O4" s="369" t="s">
        <v>77</v>
      </c>
      <c r="P4" s="589"/>
      <c r="Q4" s="589"/>
      <c r="R4" s="589"/>
      <c r="S4" s="590"/>
      <c r="T4" s="403" t="s">
        <v>78</v>
      </c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</row>
    <row r="5" spans="1:33" ht="24.75" customHeight="1">
      <c r="A5" s="592" t="s">
        <v>115</v>
      </c>
      <c r="B5" s="593"/>
      <c r="C5" s="593"/>
      <c r="D5" s="594"/>
      <c r="E5" s="375" t="s">
        <v>80</v>
      </c>
      <c r="F5" s="600"/>
      <c r="G5" s="600"/>
      <c r="H5" s="248"/>
      <c r="I5" s="601"/>
      <c r="J5" s="264"/>
      <c r="K5" s="264"/>
      <c r="L5" s="264"/>
      <c r="M5" s="264"/>
      <c r="N5" s="265"/>
      <c r="O5" s="602">
        <f>J19+U19</f>
        <v>0</v>
      </c>
      <c r="P5" s="323"/>
      <c r="Q5" s="323"/>
      <c r="R5" s="323"/>
      <c r="S5" s="277"/>
      <c r="T5" s="303" t="str">
        <f>P16</f>
        <v>花蓮縣立  國民中學</v>
      </c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4"/>
    </row>
    <row r="6" spans="1:33" ht="27" customHeight="1">
      <c r="A6" s="595"/>
      <c r="B6" s="596"/>
      <c r="C6" s="596"/>
      <c r="D6" s="597"/>
      <c r="E6" s="375" t="s">
        <v>81</v>
      </c>
      <c r="F6" s="600"/>
      <c r="G6" s="600"/>
      <c r="H6" s="248"/>
      <c r="I6" s="601"/>
      <c r="J6" s="264"/>
      <c r="K6" s="264"/>
      <c r="L6" s="264"/>
      <c r="M6" s="264"/>
      <c r="N6" s="265"/>
      <c r="O6" s="323"/>
      <c r="P6" s="323"/>
      <c r="Q6" s="323"/>
      <c r="R6" s="323"/>
      <c r="S6" s="277"/>
      <c r="T6" s="563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6"/>
    </row>
    <row r="7" spans="1:33" ht="30" customHeight="1">
      <c r="A7" s="598"/>
      <c r="B7" s="433"/>
      <c r="C7" s="433"/>
      <c r="D7" s="599"/>
      <c r="E7" s="375" t="s">
        <v>82</v>
      </c>
      <c r="F7" s="600"/>
      <c r="G7" s="600"/>
      <c r="H7" s="248"/>
      <c r="I7" s="601"/>
      <c r="J7" s="264"/>
      <c r="K7" s="264"/>
      <c r="L7" s="264"/>
      <c r="M7" s="264"/>
      <c r="N7" s="265"/>
      <c r="O7" s="323"/>
      <c r="P7" s="323"/>
      <c r="Q7" s="323"/>
      <c r="R7" s="323"/>
      <c r="S7" s="277"/>
      <c r="T7" s="607" t="s">
        <v>117</v>
      </c>
      <c r="U7" s="608"/>
      <c r="V7" s="609"/>
      <c r="W7" s="610">
        <f>J19</f>
        <v>0</v>
      </c>
      <c r="X7" s="611"/>
      <c r="Y7" s="611"/>
      <c r="Z7" s="612"/>
      <c r="AA7" s="607" t="s">
        <v>118</v>
      </c>
      <c r="AB7" s="608"/>
      <c r="AC7" s="609"/>
      <c r="AD7" s="610">
        <f>U19</f>
        <v>0</v>
      </c>
      <c r="AE7" s="611"/>
      <c r="AF7" s="611"/>
      <c r="AG7" s="612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97"/>
      <c r="P8" s="97"/>
      <c r="Q8" s="97"/>
      <c r="R8" s="97"/>
      <c r="S8" s="32"/>
      <c r="T8" s="32"/>
      <c r="U8" s="32"/>
      <c r="V8" s="32"/>
      <c r="W8" s="32"/>
      <c r="X8" s="32"/>
      <c r="Y8" s="32"/>
      <c r="Z8" s="32"/>
      <c r="AA8" s="374"/>
      <c r="AB8" s="374"/>
      <c r="AC8" s="540"/>
      <c r="AD8" s="540"/>
      <c r="AE8" s="540"/>
      <c r="AF8" s="540"/>
      <c r="AG8" s="540"/>
    </row>
    <row r="9" spans="1:33" ht="25.5" customHeight="1">
      <c r="A9" s="290" t="s">
        <v>26</v>
      </c>
      <c r="B9" s="435"/>
      <c r="C9" s="435"/>
      <c r="D9" s="435"/>
      <c r="E9" s="435"/>
      <c r="F9" s="338"/>
      <c r="G9" s="290" t="s">
        <v>492</v>
      </c>
      <c r="H9" s="344"/>
      <c r="I9" s="344"/>
      <c r="J9" s="344"/>
      <c r="K9" s="344"/>
      <c r="L9" s="344"/>
      <c r="M9" s="345"/>
      <c r="N9" s="444" t="s">
        <v>487</v>
      </c>
      <c r="O9" s="445"/>
      <c r="P9" s="445"/>
      <c r="Q9" s="445"/>
      <c r="R9" s="445"/>
      <c r="S9" s="445"/>
      <c r="T9" s="613"/>
      <c r="U9" s="290" t="s">
        <v>84</v>
      </c>
      <c r="V9" s="344"/>
      <c r="W9" s="344"/>
      <c r="X9" s="344"/>
      <c r="Y9" s="344"/>
      <c r="Z9" s="345"/>
      <c r="AA9" s="290" t="s">
        <v>85</v>
      </c>
      <c r="AB9" s="344"/>
      <c r="AC9" s="344"/>
      <c r="AD9" s="344"/>
      <c r="AE9" s="344"/>
      <c r="AF9" s="344"/>
      <c r="AG9" s="345"/>
    </row>
    <row r="10" spans="1:33" ht="34.5" customHeight="1">
      <c r="A10" s="50"/>
      <c r="B10" s="61"/>
      <c r="C10" s="61"/>
      <c r="D10" s="61"/>
      <c r="E10" s="61"/>
      <c r="F10" s="61"/>
      <c r="G10" s="50"/>
      <c r="H10" s="65"/>
      <c r="I10" s="65"/>
      <c r="J10" s="65"/>
      <c r="K10" s="65"/>
      <c r="L10" s="65"/>
      <c r="M10" s="70"/>
      <c r="N10" s="573" t="s">
        <v>494</v>
      </c>
      <c r="O10" s="574"/>
      <c r="P10" s="574"/>
      <c r="Q10" s="574"/>
      <c r="R10" s="574"/>
      <c r="S10" s="237"/>
      <c r="T10" s="238"/>
      <c r="U10" s="65"/>
      <c r="V10" s="65"/>
      <c r="W10" s="65"/>
      <c r="X10" s="65"/>
      <c r="Y10" s="65"/>
      <c r="Z10" s="70"/>
      <c r="AA10" s="50"/>
      <c r="AB10" s="51"/>
      <c r="AC10" s="51"/>
      <c r="AD10" s="51"/>
      <c r="AE10" s="51"/>
      <c r="AF10" s="51"/>
      <c r="AG10" s="62"/>
    </row>
    <row r="11" spans="1:33" ht="34.5" customHeight="1">
      <c r="A11" s="52"/>
      <c r="B11" s="55"/>
      <c r="C11" s="55"/>
      <c r="D11" s="55"/>
      <c r="E11" s="55"/>
      <c r="F11" s="55"/>
      <c r="G11" s="52"/>
      <c r="H11" s="63"/>
      <c r="I11" s="63"/>
      <c r="J11" s="63"/>
      <c r="K11" s="63"/>
      <c r="L11" s="63"/>
      <c r="M11" s="64"/>
      <c r="N11" s="575" t="s">
        <v>489</v>
      </c>
      <c r="O11" s="576"/>
      <c r="P11" s="576"/>
      <c r="Q11" s="576"/>
      <c r="R11" s="576"/>
      <c r="S11" s="239"/>
      <c r="T11" s="240"/>
      <c r="U11" s="63"/>
      <c r="V11" s="63"/>
      <c r="W11" s="63"/>
      <c r="X11" s="63"/>
      <c r="Y11" s="63"/>
      <c r="Z11" s="64"/>
      <c r="AA11" s="98"/>
      <c r="AB11" s="99"/>
      <c r="AC11" s="99"/>
      <c r="AD11" s="99"/>
      <c r="AE11" s="99"/>
      <c r="AF11" s="99"/>
      <c r="AG11" s="89"/>
    </row>
    <row r="12" spans="1:33" ht="25.5" customHeight="1">
      <c r="A12" s="52"/>
      <c r="B12" s="55"/>
      <c r="C12" s="55"/>
      <c r="D12" s="55"/>
      <c r="E12" s="55"/>
      <c r="F12" s="55"/>
      <c r="G12" s="52"/>
      <c r="H12" s="63"/>
      <c r="I12" s="63"/>
      <c r="J12" s="63"/>
      <c r="K12" s="63"/>
      <c r="L12" s="63"/>
      <c r="M12" s="64"/>
      <c r="N12" s="241"/>
      <c r="O12" s="239"/>
      <c r="P12" s="239"/>
      <c r="Q12" s="239"/>
      <c r="R12" s="239"/>
      <c r="S12" s="239"/>
      <c r="T12" s="240"/>
      <c r="U12" s="63"/>
      <c r="V12" s="63"/>
      <c r="W12" s="63"/>
      <c r="X12" s="63"/>
      <c r="Y12" s="63"/>
      <c r="Z12" s="64"/>
      <c r="AA12" s="98"/>
      <c r="AB12" s="99"/>
      <c r="AC12" s="99"/>
      <c r="AD12" s="99"/>
      <c r="AE12" s="99"/>
      <c r="AF12" s="99"/>
      <c r="AG12" s="89"/>
    </row>
    <row r="13" spans="1:33" ht="34.5" customHeight="1">
      <c r="A13" s="54"/>
      <c r="B13" s="56"/>
      <c r="C13" s="56"/>
      <c r="D13" s="56"/>
      <c r="E13" s="56"/>
      <c r="F13" s="56"/>
      <c r="G13" s="54"/>
      <c r="H13" s="95"/>
      <c r="I13" s="95"/>
      <c r="J13" s="95"/>
      <c r="K13" s="95"/>
      <c r="L13" s="95"/>
      <c r="M13" s="71"/>
      <c r="N13" s="242"/>
      <c r="O13" s="243"/>
      <c r="P13" s="243"/>
      <c r="Q13" s="243"/>
      <c r="R13" s="243"/>
      <c r="S13" s="243"/>
      <c r="T13" s="244"/>
      <c r="U13" s="95"/>
      <c r="V13" s="95"/>
      <c r="W13" s="95"/>
      <c r="X13" s="95"/>
      <c r="Y13" s="95"/>
      <c r="Z13" s="71"/>
      <c r="AA13" s="100"/>
      <c r="AB13" s="101"/>
      <c r="AC13" s="101"/>
      <c r="AD13" s="101"/>
      <c r="AE13" s="101"/>
      <c r="AF13" s="101"/>
      <c r="AG13" s="90"/>
    </row>
    <row r="14" spans="4:26" s="13" customFormat="1" ht="12" customHeight="1">
      <c r="D14" s="102"/>
      <c r="E14" s="102"/>
      <c r="F14" s="103"/>
      <c r="G14" s="103"/>
      <c r="H14" s="103"/>
      <c r="I14" s="103"/>
      <c r="J14" s="59"/>
      <c r="K14" s="59"/>
      <c r="L14" s="59"/>
      <c r="M14" s="103"/>
      <c r="N14" s="103"/>
      <c r="O14" s="103"/>
      <c r="P14" s="103"/>
      <c r="Q14" s="103"/>
      <c r="R14" s="103"/>
      <c r="T14" s="102"/>
      <c r="U14" s="103"/>
      <c r="V14" s="103"/>
      <c r="W14" s="103"/>
      <c r="X14" s="59"/>
      <c r="Y14" s="59"/>
      <c r="Z14" s="59"/>
    </row>
    <row r="15" spans="1:33" ht="39" customHeight="1">
      <c r="A15" s="581" t="s">
        <v>86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582"/>
      <c r="AG15" s="582"/>
    </row>
    <row r="16" spans="1:33" ht="33" customHeight="1">
      <c r="A16" s="17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0" t="s">
        <v>333</v>
      </c>
      <c r="Q16" s="153" t="s">
        <v>488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66"/>
    </row>
    <row r="17" spans="1:33" ht="24" customHeight="1">
      <c r="A17" s="583" t="s">
        <v>120</v>
      </c>
      <c r="B17" s="403" t="s">
        <v>121</v>
      </c>
      <c r="C17" s="403"/>
      <c r="D17" s="403"/>
      <c r="E17" s="269" t="s">
        <v>122</v>
      </c>
      <c r="F17" s="427"/>
      <c r="G17" s="427"/>
      <c r="H17" s="427"/>
      <c r="I17" s="427"/>
      <c r="J17" s="427"/>
      <c r="K17" s="427"/>
      <c r="L17" s="428"/>
      <c r="M17" s="269" t="s">
        <v>118</v>
      </c>
      <c r="N17" s="427"/>
      <c r="O17" s="427"/>
      <c r="P17" s="427"/>
      <c r="Q17" s="427"/>
      <c r="R17" s="427"/>
      <c r="S17" s="427"/>
      <c r="T17" s="427"/>
      <c r="U17" s="427"/>
      <c r="V17" s="427"/>
      <c r="W17" s="585" t="s">
        <v>123</v>
      </c>
      <c r="X17" s="586"/>
      <c r="Y17" s="586"/>
      <c r="Z17" s="586"/>
      <c r="AA17" s="586"/>
      <c r="AB17" s="586"/>
      <c r="AC17" s="586"/>
      <c r="AD17" s="278"/>
      <c r="AE17" s="577" t="s">
        <v>124</v>
      </c>
      <c r="AF17" s="579" t="s">
        <v>498</v>
      </c>
      <c r="AG17" s="579"/>
    </row>
    <row r="18" spans="1:33" ht="36" customHeight="1">
      <c r="A18" s="584"/>
      <c r="B18" s="403"/>
      <c r="C18" s="403"/>
      <c r="D18" s="403"/>
      <c r="E18" s="614" t="s">
        <v>125</v>
      </c>
      <c r="F18" s="615"/>
      <c r="G18" s="616"/>
      <c r="H18" s="614" t="s">
        <v>126</v>
      </c>
      <c r="I18" s="617"/>
      <c r="J18" s="618" t="s">
        <v>127</v>
      </c>
      <c r="K18" s="619"/>
      <c r="L18" s="620"/>
      <c r="M18" s="614" t="s">
        <v>128</v>
      </c>
      <c r="N18" s="617"/>
      <c r="O18" s="614" t="s">
        <v>392</v>
      </c>
      <c r="P18" s="617"/>
      <c r="Q18" s="614" t="s">
        <v>129</v>
      </c>
      <c r="R18" s="615"/>
      <c r="S18" s="614" t="s">
        <v>130</v>
      </c>
      <c r="T18" s="617"/>
      <c r="U18" s="614" t="s">
        <v>127</v>
      </c>
      <c r="V18" s="621"/>
      <c r="W18" s="614" t="s">
        <v>131</v>
      </c>
      <c r="X18" s="617"/>
      <c r="Y18" s="614" t="s">
        <v>389</v>
      </c>
      <c r="Z18" s="617"/>
      <c r="AA18" s="614" t="s">
        <v>132</v>
      </c>
      <c r="AB18" s="615"/>
      <c r="AC18" s="614" t="s">
        <v>127</v>
      </c>
      <c r="AD18" s="617"/>
      <c r="AE18" s="578"/>
      <c r="AF18" s="580"/>
      <c r="AG18" s="580"/>
    </row>
    <row r="19" spans="1:33" ht="33.75" customHeight="1">
      <c r="A19" s="622" t="s">
        <v>133</v>
      </c>
      <c r="B19" s="282"/>
      <c r="C19" s="282"/>
      <c r="D19" s="283"/>
      <c r="E19" s="571">
        <f>SUM(E20:G27)</f>
        <v>0</v>
      </c>
      <c r="F19" s="571"/>
      <c r="G19" s="571"/>
      <c r="H19" s="571">
        <f>SUM(H20:I27)</f>
        <v>0</v>
      </c>
      <c r="I19" s="572"/>
      <c r="J19" s="571">
        <f>SUM(J20:L27)</f>
        <v>0</v>
      </c>
      <c r="K19" s="572"/>
      <c r="L19" s="572"/>
      <c r="M19" s="571">
        <f>SUM(M20:N27)</f>
        <v>0</v>
      </c>
      <c r="N19" s="572"/>
      <c r="O19" s="571">
        <f>SUM(O20:P27)</f>
        <v>0</v>
      </c>
      <c r="P19" s="572"/>
      <c r="Q19" s="571">
        <f>SUM(Q20:R27)</f>
        <v>0</v>
      </c>
      <c r="R19" s="572"/>
      <c r="S19" s="571">
        <f>SUM(S20:T27)</f>
        <v>0</v>
      </c>
      <c r="T19" s="572"/>
      <c r="U19" s="571">
        <f>SUM(U20:V27)</f>
        <v>0</v>
      </c>
      <c r="V19" s="572"/>
      <c r="W19" s="571">
        <f>SUM(W20:X27)</f>
        <v>0</v>
      </c>
      <c r="X19" s="572"/>
      <c r="Y19" s="571">
        <f>SUM(Y20:Z27)</f>
        <v>0</v>
      </c>
      <c r="Z19" s="572"/>
      <c r="AA19" s="571">
        <f>SUM(AA20:AB27)</f>
        <v>0</v>
      </c>
      <c r="AB19" s="571"/>
      <c r="AC19" s="571">
        <f>SUM(AC20:AD27)</f>
        <v>0</v>
      </c>
      <c r="AD19" s="572"/>
      <c r="AE19" s="193">
        <f>J19-AC19</f>
        <v>0</v>
      </c>
      <c r="AF19" s="567"/>
      <c r="AG19" s="568"/>
    </row>
    <row r="20" spans="1:33" ht="39.75" customHeight="1">
      <c r="A20" s="623">
        <v>1</v>
      </c>
      <c r="B20" s="273"/>
      <c r="C20" s="625"/>
      <c r="D20" s="626"/>
      <c r="E20" s="571"/>
      <c r="F20" s="571"/>
      <c r="G20" s="571"/>
      <c r="H20" s="630"/>
      <c r="I20" s="630"/>
      <c r="J20" s="571">
        <f>SUM(E20:I20)</f>
        <v>0</v>
      </c>
      <c r="K20" s="571"/>
      <c r="L20" s="571"/>
      <c r="M20" s="631"/>
      <c r="N20" s="631"/>
      <c r="O20" s="631"/>
      <c r="P20" s="631"/>
      <c r="Q20" s="631"/>
      <c r="R20" s="631"/>
      <c r="S20" s="631"/>
      <c r="T20" s="631"/>
      <c r="U20" s="631">
        <f>SUM(M20:T20)</f>
        <v>0</v>
      </c>
      <c r="V20" s="631"/>
      <c r="W20" s="631"/>
      <c r="X20" s="631"/>
      <c r="Y20" s="631"/>
      <c r="Z20" s="631"/>
      <c r="AA20" s="631"/>
      <c r="AB20" s="631"/>
      <c r="AC20" s="631">
        <f>SUM(W20:AB20)</f>
        <v>0</v>
      </c>
      <c r="AD20" s="631"/>
      <c r="AE20" s="193">
        <f>J20-AC20</f>
        <v>0</v>
      </c>
      <c r="AF20" s="567"/>
      <c r="AG20" s="568"/>
    </row>
    <row r="21" spans="1:33" ht="36" customHeight="1">
      <c r="A21" s="624"/>
      <c r="B21" s="627"/>
      <c r="C21" s="628"/>
      <c r="D21" s="629"/>
      <c r="E21" s="632" t="s">
        <v>170</v>
      </c>
      <c r="F21" s="633"/>
      <c r="G21" s="633"/>
      <c r="H21" s="633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70"/>
    </row>
    <row r="22" spans="1:33" ht="39.75" customHeight="1">
      <c r="A22" s="623">
        <v>2</v>
      </c>
      <c r="B22" s="273"/>
      <c r="C22" s="625"/>
      <c r="D22" s="626"/>
      <c r="E22" s="571"/>
      <c r="F22" s="571"/>
      <c r="G22" s="571"/>
      <c r="H22" s="630"/>
      <c r="I22" s="630"/>
      <c r="J22" s="571">
        <f>SUM(E22:I22)</f>
        <v>0</v>
      </c>
      <c r="K22" s="571"/>
      <c r="L22" s="571"/>
      <c r="M22" s="631"/>
      <c r="N22" s="631"/>
      <c r="O22" s="631"/>
      <c r="P22" s="631"/>
      <c r="Q22" s="631"/>
      <c r="R22" s="631"/>
      <c r="S22" s="631"/>
      <c r="T22" s="631"/>
      <c r="U22" s="631">
        <f>SUM(M22:T22)</f>
        <v>0</v>
      </c>
      <c r="V22" s="631"/>
      <c r="W22" s="631"/>
      <c r="X22" s="631"/>
      <c r="Y22" s="631"/>
      <c r="Z22" s="631"/>
      <c r="AA22" s="631"/>
      <c r="AB22" s="631"/>
      <c r="AC22" s="631">
        <f>SUM(W22:AB22)</f>
        <v>0</v>
      </c>
      <c r="AD22" s="631"/>
      <c r="AE22" s="193">
        <f>J22-AC22</f>
        <v>0</v>
      </c>
      <c r="AF22" s="567"/>
      <c r="AG22" s="568"/>
    </row>
    <row r="23" spans="1:33" ht="36" customHeight="1">
      <c r="A23" s="624"/>
      <c r="B23" s="627"/>
      <c r="C23" s="628"/>
      <c r="D23" s="629"/>
      <c r="E23" s="632" t="s">
        <v>171</v>
      </c>
      <c r="F23" s="633"/>
      <c r="G23" s="633"/>
      <c r="H23" s="633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70"/>
    </row>
    <row r="24" spans="1:33" ht="39.75" customHeight="1">
      <c r="A24" s="623">
        <v>3</v>
      </c>
      <c r="B24" s="273"/>
      <c r="C24" s="625"/>
      <c r="D24" s="626"/>
      <c r="E24" s="571"/>
      <c r="F24" s="571"/>
      <c r="G24" s="571"/>
      <c r="H24" s="630"/>
      <c r="I24" s="630"/>
      <c r="J24" s="571">
        <f>SUM(E24:I24)</f>
        <v>0</v>
      </c>
      <c r="K24" s="571"/>
      <c r="L24" s="571"/>
      <c r="M24" s="631"/>
      <c r="N24" s="631"/>
      <c r="O24" s="631"/>
      <c r="P24" s="631"/>
      <c r="Q24" s="631"/>
      <c r="R24" s="631"/>
      <c r="S24" s="631"/>
      <c r="T24" s="631"/>
      <c r="U24" s="631">
        <f>SUM(M24:T24)</f>
        <v>0</v>
      </c>
      <c r="V24" s="631"/>
      <c r="W24" s="631"/>
      <c r="X24" s="631"/>
      <c r="Y24" s="631"/>
      <c r="Z24" s="631"/>
      <c r="AA24" s="631"/>
      <c r="AB24" s="631"/>
      <c r="AC24" s="631">
        <f>SUM(W24:AB24)</f>
        <v>0</v>
      </c>
      <c r="AD24" s="631"/>
      <c r="AE24" s="193">
        <f>J24-AC24</f>
        <v>0</v>
      </c>
      <c r="AF24" s="567"/>
      <c r="AG24" s="568"/>
    </row>
    <row r="25" spans="1:33" ht="36" customHeight="1">
      <c r="A25" s="624"/>
      <c r="B25" s="627"/>
      <c r="C25" s="628"/>
      <c r="D25" s="629"/>
      <c r="E25" s="632" t="s">
        <v>171</v>
      </c>
      <c r="F25" s="633"/>
      <c r="G25" s="633"/>
      <c r="H25" s="633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70"/>
    </row>
    <row r="26" spans="1:33" ht="39.75" customHeight="1">
      <c r="A26" s="623">
        <v>4</v>
      </c>
      <c r="B26" s="273"/>
      <c r="C26" s="625"/>
      <c r="D26" s="626"/>
      <c r="E26" s="571"/>
      <c r="F26" s="571"/>
      <c r="G26" s="571"/>
      <c r="H26" s="630"/>
      <c r="I26" s="630"/>
      <c r="J26" s="571">
        <f>SUM(E26:I26)</f>
        <v>0</v>
      </c>
      <c r="K26" s="571"/>
      <c r="L26" s="571"/>
      <c r="M26" s="631"/>
      <c r="N26" s="631"/>
      <c r="O26" s="631"/>
      <c r="P26" s="631"/>
      <c r="Q26" s="631"/>
      <c r="R26" s="631"/>
      <c r="S26" s="631"/>
      <c r="T26" s="631"/>
      <c r="U26" s="631">
        <f>SUM(M26:T26)</f>
        <v>0</v>
      </c>
      <c r="V26" s="631"/>
      <c r="W26" s="631"/>
      <c r="X26" s="631"/>
      <c r="Y26" s="631"/>
      <c r="Z26" s="631"/>
      <c r="AA26" s="631"/>
      <c r="AB26" s="631"/>
      <c r="AC26" s="631">
        <f>SUM(W26:AB26)</f>
        <v>0</v>
      </c>
      <c r="AD26" s="631"/>
      <c r="AE26" s="193">
        <f>J26-AC26</f>
        <v>0</v>
      </c>
      <c r="AF26" s="567"/>
      <c r="AG26" s="568"/>
    </row>
    <row r="27" spans="1:33" ht="36" customHeight="1">
      <c r="A27" s="624"/>
      <c r="B27" s="627"/>
      <c r="C27" s="628"/>
      <c r="D27" s="629"/>
      <c r="E27" s="632" t="s">
        <v>171</v>
      </c>
      <c r="F27" s="633"/>
      <c r="G27" s="633"/>
      <c r="H27" s="633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70"/>
    </row>
  </sheetData>
  <mergeCells count="129">
    <mergeCell ref="Q26:R26"/>
    <mergeCell ref="J26:L26"/>
    <mergeCell ref="M26:N26"/>
    <mergeCell ref="E26:G26"/>
    <mergeCell ref="H26:I26"/>
    <mergeCell ref="E27:H27"/>
    <mergeCell ref="I27:AG27"/>
    <mergeCell ref="AA26:AB26"/>
    <mergeCell ref="AC26:AD26"/>
    <mergeCell ref="S26:T26"/>
    <mergeCell ref="U26:V26"/>
    <mergeCell ref="Y26:Z26"/>
    <mergeCell ref="O26:P26"/>
    <mergeCell ref="AC24:AD24"/>
    <mergeCell ref="S24:T24"/>
    <mergeCell ref="U24:V24"/>
    <mergeCell ref="W24:X24"/>
    <mergeCell ref="Y24:Z24"/>
    <mergeCell ref="W26:X26"/>
    <mergeCell ref="A24:A25"/>
    <mergeCell ref="B24:D25"/>
    <mergeCell ref="E24:G24"/>
    <mergeCell ref="H24:I24"/>
    <mergeCell ref="E25:H25"/>
    <mergeCell ref="J24:L24"/>
    <mergeCell ref="M24:N24"/>
    <mergeCell ref="A26:A27"/>
    <mergeCell ref="B26:D27"/>
    <mergeCell ref="I25:AG25"/>
    <mergeCell ref="AA22:AB22"/>
    <mergeCell ref="AC22:AD22"/>
    <mergeCell ref="S22:T22"/>
    <mergeCell ref="U22:V22"/>
    <mergeCell ref="W22:X22"/>
    <mergeCell ref="Y22:Z22"/>
    <mergeCell ref="O24:P24"/>
    <mergeCell ref="Q24:R24"/>
    <mergeCell ref="AA24:AB24"/>
    <mergeCell ref="E21:H21"/>
    <mergeCell ref="O22:P22"/>
    <mergeCell ref="Q22:R22"/>
    <mergeCell ref="A22:A23"/>
    <mergeCell ref="B22:D23"/>
    <mergeCell ref="E22:G22"/>
    <mergeCell ref="H22:I22"/>
    <mergeCell ref="E23:H23"/>
    <mergeCell ref="J22:L22"/>
    <mergeCell ref="M22:N22"/>
    <mergeCell ref="AA20:AB20"/>
    <mergeCell ref="AC20:AD20"/>
    <mergeCell ref="S20:T20"/>
    <mergeCell ref="U20:V20"/>
    <mergeCell ref="W20:X20"/>
    <mergeCell ref="Y20:Z20"/>
    <mergeCell ref="AA19:AB19"/>
    <mergeCell ref="AC19:AD19"/>
    <mergeCell ref="A20:A21"/>
    <mergeCell ref="B20:D21"/>
    <mergeCell ref="E20:G20"/>
    <mergeCell ref="H20:I20"/>
    <mergeCell ref="J20:L20"/>
    <mergeCell ref="M20:N20"/>
    <mergeCell ref="O20:P20"/>
    <mergeCell ref="Q20:R20"/>
    <mergeCell ref="S19:T19"/>
    <mergeCell ref="U19:V19"/>
    <mergeCell ref="W19:X19"/>
    <mergeCell ref="Y19:Z19"/>
    <mergeCell ref="A19:D19"/>
    <mergeCell ref="E19:G19"/>
    <mergeCell ref="H19:I19"/>
    <mergeCell ref="J19:L19"/>
    <mergeCell ref="W18:X18"/>
    <mergeCell ref="Y18:Z18"/>
    <mergeCell ref="AA18:AB18"/>
    <mergeCell ref="AC18:AD18"/>
    <mergeCell ref="O18:P18"/>
    <mergeCell ref="Q18:R18"/>
    <mergeCell ref="S18:T18"/>
    <mergeCell ref="U18:V18"/>
    <mergeCell ref="E18:G18"/>
    <mergeCell ref="H18:I18"/>
    <mergeCell ref="J18:L18"/>
    <mergeCell ref="M18:N18"/>
    <mergeCell ref="AA8:AG8"/>
    <mergeCell ref="A9:F9"/>
    <mergeCell ref="G9:M9"/>
    <mergeCell ref="N9:T9"/>
    <mergeCell ref="U9:Z9"/>
    <mergeCell ref="AA9:AG9"/>
    <mergeCell ref="T5:AG6"/>
    <mergeCell ref="E6:H6"/>
    <mergeCell ref="I6:N6"/>
    <mergeCell ref="E7:H7"/>
    <mergeCell ref="I7:N7"/>
    <mergeCell ref="T7:V7"/>
    <mergeCell ref="W7:Z7"/>
    <mergeCell ref="AA7:AC7"/>
    <mergeCell ref="AD7:AG7"/>
    <mergeCell ref="A5:D7"/>
    <mergeCell ref="E5:H5"/>
    <mergeCell ref="I5:N5"/>
    <mergeCell ref="O5:S7"/>
    <mergeCell ref="A2:AG2"/>
    <mergeCell ref="A3:AG3"/>
    <mergeCell ref="A4:D4"/>
    <mergeCell ref="E4:N4"/>
    <mergeCell ref="O4:S4"/>
    <mergeCell ref="T4:AG4"/>
    <mergeCell ref="N10:R10"/>
    <mergeCell ref="N11:R11"/>
    <mergeCell ref="AE17:AE18"/>
    <mergeCell ref="AF17:AG18"/>
    <mergeCell ref="A15:AG15"/>
    <mergeCell ref="A17:A18"/>
    <mergeCell ref="B17:D18"/>
    <mergeCell ref="E17:L17"/>
    <mergeCell ref="M17:V17"/>
    <mergeCell ref="W17:AD17"/>
    <mergeCell ref="AF26:AG26"/>
    <mergeCell ref="AF19:AG19"/>
    <mergeCell ref="AF20:AG20"/>
    <mergeCell ref="AF22:AG22"/>
    <mergeCell ref="AF24:AG24"/>
    <mergeCell ref="I21:AG21"/>
    <mergeCell ref="I23:AG23"/>
    <mergeCell ref="M19:N19"/>
    <mergeCell ref="O19:P19"/>
    <mergeCell ref="Q19:R1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workbookViewId="0" topLeftCell="A13">
      <selection activeCell="P12" sqref="P12:U12"/>
    </sheetView>
  </sheetViews>
  <sheetFormatPr defaultColWidth="9.0039062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96"/>
      <c r="B1" s="96"/>
      <c r="C1" s="96"/>
      <c r="D1" s="96"/>
      <c r="E1" s="96"/>
      <c r="F1" s="96"/>
      <c r="G1" s="96"/>
      <c r="H1" s="96"/>
      <c r="I1" s="96" t="s">
        <v>71</v>
      </c>
      <c r="J1" s="96"/>
      <c r="K1" s="96"/>
      <c r="L1" s="96"/>
      <c r="M1" s="96"/>
      <c r="N1" s="96"/>
      <c r="O1" s="96"/>
      <c r="P1" s="96"/>
      <c r="Q1" s="96" t="s">
        <v>72</v>
      </c>
      <c r="R1" s="96"/>
      <c r="S1" s="96"/>
      <c r="T1" s="96"/>
      <c r="U1" s="96"/>
      <c r="V1" s="60" t="s">
        <v>73</v>
      </c>
      <c r="W1" s="60"/>
      <c r="X1" s="60"/>
      <c r="Y1" s="96"/>
      <c r="Z1" s="96"/>
      <c r="AA1" s="96"/>
    </row>
    <row r="2" spans="1:25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92" t="str">
        <f>M16</f>
        <v>花蓮縣立  國民中學</v>
      </c>
      <c r="P2" s="151" t="s">
        <v>317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9.5" customHeight="1">
      <c r="A3" s="588" t="s">
        <v>74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</row>
    <row r="4" spans="1:27" ht="24" customHeight="1">
      <c r="A4" s="290" t="s">
        <v>75</v>
      </c>
      <c r="B4" s="282"/>
      <c r="C4" s="282"/>
      <c r="D4" s="290" t="s">
        <v>76</v>
      </c>
      <c r="E4" s="435"/>
      <c r="F4" s="435"/>
      <c r="G4" s="435"/>
      <c r="H4" s="435"/>
      <c r="I4" s="435"/>
      <c r="J4" s="435"/>
      <c r="K4" s="435"/>
      <c r="L4" s="435"/>
      <c r="M4" s="338"/>
      <c r="N4" s="403" t="s">
        <v>77</v>
      </c>
      <c r="O4" s="277"/>
      <c r="P4" s="277"/>
      <c r="Q4" s="277"/>
      <c r="R4" s="663" t="s">
        <v>78</v>
      </c>
      <c r="S4" s="277"/>
      <c r="T4" s="277"/>
      <c r="U4" s="277"/>
      <c r="V4" s="277"/>
      <c r="W4" s="277"/>
      <c r="X4" s="277"/>
      <c r="Y4" s="277"/>
      <c r="Z4" s="277"/>
      <c r="AA4" s="277"/>
    </row>
    <row r="5" spans="1:27" ht="28.5" customHeight="1">
      <c r="A5" s="664" t="s">
        <v>134</v>
      </c>
      <c r="B5" s="665"/>
      <c r="C5" s="666"/>
      <c r="D5" s="375" t="s">
        <v>80</v>
      </c>
      <c r="E5" s="600"/>
      <c r="F5" s="600"/>
      <c r="G5" s="248"/>
      <c r="H5" s="601"/>
      <c r="I5" s="264"/>
      <c r="J5" s="264"/>
      <c r="K5" s="264"/>
      <c r="L5" s="264"/>
      <c r="M5" s="265"/>
      <c r="N5" s="673">
        <f>D19+O19</f>
        <v>0</v>
      </c>
      <c r="O5" s="650"/>
      <c r="P5" s="650"/>
      <c r="Q5" s="651"/>
      <c r="R5" s="675" t="str">
        <f>N16</f>
        <v>臨時人員  年  月份薪資</v>
      </c>
      <c r="S5" s="675"/>
      <c r="T5" s="675"/>
      <c r="U5" s="675"/>
      <c r="V5" s="675"/>
      <c r="W5" s="675"/>
      <c r="X5" s="675"/>
      <c r="Y5" s="675"/>
      <c r="Z5" s="675"/>
      <c r="AA5" s="675"/>
    </row>
    <row r="6" spans="1:27" ht="15" customHeight="1">
      <c r="A6" s="667"/>
      <c r="B6" s="668"/>
      <c r="C6" s="669"/>
      <c r="D6" s="601" t="s">
        <v>81</v>
      </c>
      <c r="E6" s="676"/>
      <c r="F6" s="676"/>
      <c r="G6" s="677"/>
      <c r="H6" s="601"/>
      <c r="I6" s="264"/>
      <c r="J6" s="264"/>
      <c r="K6" s="264"/>
      <c r="L6" s="264"/>
      <c r="M6" s="265"/>
      <c r="N6" s="652"/>
      <c r="O6" s="674"/>
      <c r="P6" s="674"/>
      <c r="Q6" s="654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7" spans="1:27" ht="12" customHeight="1">
      <c r="A7" s="667"/>
      <c r="B7" s="668"/>
      <c r="C7" s="669"/>
      <c r="D7" s="678"/>
      <c r="E7" s="679"/>
      <c r="F7" s="679"/>
      <c r="G7" s="680"/>
      <c r="H7" s="416"/>
      <c r="I7" s="419"/>
      <c r="J7" s="419"/>
      <c r="K7" s="419"/>
      <c r="L7" s="419"/>
      <c r="M7" s="417"/>
      <c r="N7" s="652"/>
      <c r="O7" s="674"/>
      <c r="P7" s="674"/>
      <c r="Q7" s="654"/>
      <c r="R7" s="469" t="s">
        <v>135</v>
      </c>
      <c r="S7" s="681"/>
      <c r="T7" s="682">
        <f>D19</f>
        <v>0</v>
      </c>
      <c r="U7" s="682"/>
      <c r="V7" s="682"/>
      <c r="W7" s="469" t="s">
        <v>136</v>
      </c>
      <c r="X7" s="681"/>
      <c r="Y7" s="682">
        <f>O19</f>
        <v>0</v>
      </c>
      <c r="Z7" s="682"/>
      <c r="AA7" s="682"/>
    </row>
    <row r="8" spans="1:27" ht="25.5" customHeight="1">
      <c r="A8" s="670"/>
      <c r="B8" s="671"/>
      <c r="C8" s="672"/>
      <c r="D8" s="375" t="s">
        <v>82</v>
      </c>
      <c r="E8" s="600"/>
      <c r="F8" s="600"/>
      <c r="G8" s="248"/>
      <c r="H8" s="683"/>
      <c r="I8" s="419"/>
      <c r="J8" s="419"/>
      <c r="K8" s="419"/>
      <c r="L8" s="419"/>
      <c r="M8" s="417"/>
      <c r="N8" s="655"/>
      <c r="O8" s="656"/>
      <c r="P8" s="656"/>
      <c r="Q8" s="657"/>
      <c r="R8" s="681"/>
      <c r="S8" s="681"/>
      <c r="T8" s="682"/>
      <c r="U8" s="682"/>
      <c r="V8" s="682"/>
      <c r="W8" s="681"/>
      <c r="X8" s="681"/>
      <c r="Y8" s="682"/>
      <c r="Z8" s="682"/>
      <c r="AA8" s="682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74"/>
      <c r="Z9" s="374"/>
      <c r="AA9" s="540"/>
    </row>
    <row r="10" spans="1:27" ht="24" customHeight="1">
      <c r="A10" s="290" t="s">
        <v>310</v>
      </c>
      <c r="B10" s="435"/>
      <c r="C10" s="435"/>
      <c r="D10" s="338"/>
      <c r="E10" s="368" t="s">
        <v>492</v>
      </c>
      <c r="F10" s="344"/>
      <c r="G10" s="344"/>
      <c r="H10" s="344"/>
      <c r="I10" s="344"/>
      <c r="J10" s="344"/>
      <c r="K10" s="444" t="s">
        <v>493</v>
      </c>
      <c r="L10" s="445"/>
      <c r="M10" s="445"/>
      <c r="N10" s="445"/>
      <c r="O10" s="445"/>
      <c r="P10" s="290" t="s">
        <v>84</v>
      </c>
      <c r="Q10" s="344"/>
      <c r="R10" s="344"/>
      <c r="S10" s="344"/>
      <c r="T10" s="344"/>
      <c r="U10" s="345"/>
      <c r="V10" s="290" t="s">
        <v>85</v>
      </c>
      <c r="W10" s="344"/>
      <c r="X10" s="344"/>
      <c r="Y10" s="344"/>
      <c r="Z10" s="344"/>
      <c r="AA10" s="345"/>
    </row>
    <row r="11" spans="1:27" ht="37.5" customHeight="1">
      <c r="A11" s="550" t="s">
        <v>345</v>
      </c>
      <c r="B11" s="359"/>
      <c r="C11" s="359"/>
      <c r="D11" s="360"/>
      <c r="E11" s="550"/>
      <c r="F11" s="359"/>
      <c r="G11" s="359"/>
      <c r="H11" s="359"/>
      <c r="I11" s="359"/>
      <c r="J11" s="360"/>
      <c r="K11" s="574" t="s">
        <v>494</v>
      </c>
      <c r="L11" s="574"/>
      <c r="M11" s="574"/>
      <c r="N11" s="574"/>
      <c r="O11" s="648"/>
      <c r="P11" s="550"/>
      <c r="Q11" s="264"/>
      <c r="R11" s="264"/>
      <c r="S11" s="264"/>
      <c r="T11" s="264"/>
      <c r="U11" s="264"/>
      <c r="V11" s="649"/>
      <c r="W11" s="650"/>
      <c r="X11" s="650"/>
      <c r="Y11" s="650"/>
      <c r="Z11" s="650"/>
      <c r="AA11" s="651"/>
    </row>
    <row r="12" spans="1:27" ht="37.5" customHeight="1">
      <c r="A12" s="551" t="s">
        <v>344</v>
      </c>
      <c r="B12" s="362"/>
      <c r="C12" s="362"/>
      <c r="D12" s="363"/>
      <c r="E12" s="658"/>
      <c r="F12" s="484"/>
      <c r="G12" s="484"/>
      <c r="H12" s="484"/>
      <c r="I12" s="484"/>
      <c r="J12" s="485"/>
      <c r="K12" s="576" t="s">
        <v>496</v>
      </c>
      <c r="L12" s="659"/>
      <c r="M12" s="659"/>
      <c r="N12" s="659"/>
      <c r="O12" s="660"/>
      <c r="P12" s="551"/>
      <c r="Q12" s="420"/>
      <c r="R12" s="420"/>
      <c r="S12" s="420"/>
      <c r="T12" s="420"/>
      <c r="U12" s="420"/>
      <c r="V12" s="652"/>
      <c r="W12" s="653"/>
      <c r="X12" s="653"/>
      <c r="Y12" s="653"/>
      <c r="Z12" s="653"/>
      <c r="AA12" s="654"/>
    </row>
    <row r="13" spans="1:27" ht="37.5" customHeight="1">
      <c r="A13" s="552"/>
      <c r="B13" s="401"/>
      <c r="C13" s="401"/>
      <c r="D13" s="402"/>
      <c r="E13" s="552"/>
      <c r="F13" s="401"/>
      <c r="G13" s="401"/>
      <c r="H13" s="401"/>
      <c r="I13" s="401"/>
      <c r="J13" s="402"/>
      <c r="K13" s="661"/>
      <c r="L13" s="661"/>
      <c r="M13" s="661"/>
      <c r="N13" s="661"/>
      <c r="O13" s="662"/>
      <c r="P13" s="552"/>
      <c r="Q13" s="419"/>
      <c r="R13" s="419"/>
      <c r="S13" s="419"/>
      <c r="T13" s="419"/>
      <c r="U13" s="419"/>
      <c r="V13" s="655"/>
      <c r="W13" s="656"/>
      <c r="X13" s="656"/>
      <c r="Y13" s="656"/>
      <c r="Z13" s="656"/>
      <c r="AA13" s="657"/>
    </row>
    <row r="14" spans="4:24" s="13" customFormat="1" ht="12" customHeight="1">
      <c r="D14" s="102"/>
      <c r="E14" s="103"/>
      <c r="F14" s="103"/>
      <c r="G14" s="103"/>
      <c r="H14" s="103"/>
      <c r="I14" s="59"/>
      <c r="J14" s="59"/>
      <c r="K14" s="59"/>
      <c r="L14" s="103"/>
      <c r="M14" s="103"/>
      <c r="N14" s="103"/>
      <c r="O14" s="103"/>
      <c r="P14" s="103"/>
      <c r="R14" s="102"/>
      <c r="S14" s="103"/>
      <c r="T14" s="103"/>
      <c r="U14" s="103"/>
      <c r="V14" s="59"/>
      <c r="W14" s="59"/>
      <c r="X14" s="59"/>
    </row>
    <row r="15" spans="1:27" ht="30" customHeight="1">
      <c r="A15" s="639" t="s">
        <v>86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</row>
    <row r="16" spans="1:27" s="191" customFormat="1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314</v>
      </c>
      <c r="N16" s="153" t="s">
        <v>432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66"/>
    </row>
    <row r="17" spans="1:27" ht="27" customHeight="1">
      <c r="A17" s="640" t="s">
        <v>137</v>
      </c>
      <c r="B17" s="403" t="s">
        <v>121</v>
      </c>
      <c r="C17" s="403"/>
      <c r="D17" s="634" t="s">
        <v>138</v>
      </c>
      <c r="E17" s="642"/>
      <c r="F17" s="642"/>
      <c r="G17" s="269" t="s">
        <v>118</v>
      </c>
      <c r="H17" s="427"/>
      <c r="I17" s="427"/>
      <c r="J17" s="427"/>
      <c r="K17" s="427"/>
      <c r="L17" s="427"/>
      <c r="M17" s="427"/>
      <c r="N17" s="427"/>
      <c r="O17" s="427"/>
      <c r="P17" s="427"/>
      <c r="Q17" s="585" t="s">
        <v>123</v>
      </c>
      <c r="R17" s="645"/>
      <c r="S17" s="645"/>
      <c r="T17" s="645"/>
      <c r="U17" s="645"/>
      <c r="V17" s="645"/>
      <c r="W17" s="645"/>
      <c r="X17" s="646"/>
      <c r="Y17" s="634" t="s">
        <v>124</v>
      </c>
      <c r="Z17" s="636" t="s">
        <v>498</v>
      </c>
      <c r="AA17" s="637"/>
    </row>
    <row r="18" spans="1:27" ht="36" customHeight="1">
      <c r="A18" s="641"/>
      <c r="B18" s="403"/>
      <c r="C18" s="403"/>
      <c r="D18" s="643"/>
      <c r="E18" s="644"/>
      <c r="F18" s="644"/>
      <c r="G18" s="607" t="s">
        <v>139</v>
      </c>
      <c r="H18" s="647"/>
      <c r="I18" s="607" t="s">
        <v>140</v>
      </c>
      <c r="J18" s="647"/>
      <c r="K18" s="607" t="s">
        <v>141</v>
      </c>
      <c r="L18" s="647"/>
      <c r="M18" s="607" t="s">
        <v>142</v>
      </c>
      <c r="N18" s="647"/>
      <c r="O18" s="607" t="s">
        <v>127</v>
      </c>
      <c r="P18" s="684"/>
      <c r="Q18" s="607" t="s">
        <v>143</v>
      </c>
      <c r="R18" s="647"/>
      <c r="S18" s="607" t="s">
        <v>144</v>
      </c>
      <c r="T18" s="647"/>
      <c r="U18" s="607" t="s">
        <v>145</v>
      </c>
      <c r="V18" s="647"/>
      <c r="W18" s="607" t="s">
        <v>127</v>
      </c>
      <c r="X18" s="647"/>
      <c r="Y18" s="635"/>
      <c r="Z18" s="638"/>
      <c r="AA18" s="637"/>
    </row>
    <row r="19" spans="1:27" ht="49.5" customHeight="1">
      <c r="A19" s="622" t="s">
        <v>133</v>
      </c>
      <c r="B19" s="282"/>
      <c r="C19" s="282"/>
      <c r="D19" s="685">
        <f>SUM(D20:F24)</f>
        <v>0</v>
      </c>
      <c r="E19" s="686"/>
      <c r="F19" s="687"/>
      <c r="G19" s="286">
        <f>SUM(G20:H24)</f>
        <v>0</v>
      </c>
      <c r="H19" s="688"/>
      <c r="I19" s="286">
        <f>SUM(I20:J24)</f>
        <v>0</v>
      </c>
      <c r="J19" s="688"/>
      <c r="K19" s="286">
        <f>SUM(K20:L24)</f>
        <v>0</v>
      </c>
      <c r="L19" s="688"/>
      <c r="M19" s="286">
        <f>SUM(M20:N24)</f>
        <v>0</v>
      </c>
      <c r="N19" s="688"/>
      <c r="O19" s="685">
        <f aca="true" t="shared" si="0" ref="O19:O24">SUM(G19:N19)</f>
        <v>0</v>
      </c>
      <c r="P19" s="689"/>
      <c r="Q19" s="286">
        <f>SUM(Q20:R24)</f>
        <v>0</v>
      </c>
      <c r="R19" s="688"/>
      <c r="S19" s="286">
        <f>SUM(S20:T24)</f>
        <v>0</v>
      </c>
      <c r="T19" s="688"/>
      <c r="U19" s="286">
        <f>SUM(U20:V24)</f>
        <v>0</v>
      </c>
      <c r="V19" s="688"/>
      <c r="W19" s="685">
        <f aca="true" t="shared" si="1" ref="W19:W24">SUM(Q19:V19)</f>
        <v>0</v>
      </c>
      <c r="X19" s="689"/>
      <c r="Y19" s="233">
        <f aca="true" t="shared" si="2" ref="Y19:Y24">D19-W19</f>
        <v>0</v>
      </c>
      <c r="Z19" s="636"/>
      <c r="AA19" s="637"/>
    </row>
    <row r="20" spans="1:27" ht="49.5" customHeight="1">
      <c r="A20" s="104">
        <v>1</v>
      </c>
      <c r="B20" s="273"/>
      <c r="C20" s="625"/>
      <c r="D20" s="286"/>
      <c r="E20" s="690"/>
      <c r="F20" s="691"/>
      <c r="G20" s="286"/>
      <c r="H20" s="688"/>
      <c r="I20" s="286"/>
      <c r="J20" s="688"/>
      <c r="K20" s="286"/>
      <c r="L20" s="688"/>
      <c r="M20" s="286"/>
      <c r="N20" s="688"/>
      <c r="O20" s="286">
        <f t="shared" si="0"/>
        <v>0</v>
      </c>
      <c r="P20" s="692"/>
      <c r="Q20" s="286"/>
      <c r="R20" s="688"/>
      <c r="S20" s="286"/>
      <c r="T20" s="688"/>
      <c r="U20" s="286"/>
      <c r="V20" s="688"/>
      <c r="W20" s="286">
        <f t="shared" si="1"/>
        <v>0</v>
      </c>
      <c r="X20" s="692"/>
      <c r="Y20" s="229">
        <f t="shared" si="2"/>
        <v>0</v>
      </c>
      <c r="Z20" s="636"/>
      <c r="AA20" s="637"/>
    </row>
    <row r="21" spans="1:27" ht="49.5" customHeight="1">
      <c r="A21" s="104">
        <v>2</v>
      </c>
      <c r="B21" s="273"/>
      <c r="C21" s="625"/>
      <c r="D21" s="693"/>
      <c r="E21" s="694"/>
      <c r="F21" s="695"/>
      <c r="G21" s="696"/>
      <c r="H21" s="278"/>
      <c r="I21" s="696"/>
      <c r="J21" s="278"/>
      <c r="K21" s="696"/>
      <c r="L21" s="278"/>
      <c r="M21" s="696"/>
      <c r="N21" s="278"/>
      <c r="O21" s="286">
        <f t="shared" si="0"/>
        <v>0</v>
      </c>
      <c r="P21" s="692"/>
      <c r="Q21" s="696"/>
      <c r="R21" s="278"/>
      <c r="S21" s="696"/>
      <c r="T21" s="278"/>
      <c r="U21" s="696"/>
      <c r="V21" s="278"/>
      <c r="W21" s="286">
        <f t="shared" si="1"/>
        <v>0</v>
      </c>
      <c r="X21" s="692"/>
      <c r="Y21" s="229">
        <f t="shared" si="2"/>
        <v>0</v>
      </c>
      <c r="Z21" s="636"/>
      <c r="AA21" s="637"/>
    </row>
    <row r="22" spans="1:27" ht="49.5" customHeight="1">
      <c r="A22" s="104">
        <v>3</v>
      </c>
      <c r="B22" s="273"/>
      <c r="C22" s="625"/>
      <c r="D22" s="693"/>
      <c r="E22" s="694"/>
      <c r="F22" s="695"/>
      <c r="G22" s="696"/>
      <c r="H22" s="278"/>
      <c r="I22" s="696"/>
      <c r="J22" s="278"/>
      <c r="K22" s="696"/>
      <c r="L22" s="278"/>
      <c r="M22" s="696"/>
      <c r="N22" s="278"/>
      <c r="O22" s="286">
        <f t="shared" si="0"/>
        <v>0</v>
      </c>
      <c r="P22" s="692"/>
      <c r="Q22" s="696"/>
      <c r="R22" s="278"/>
      <c r="S22" s="696"/>
      <c r="T22" s="278"/>
      <c r="U22" s="696"/>
      <c r="V22" s="278"/>
      <c r="W22" s="286">
        <f t="shared" si="1"/>
        <v>0</v>
      </c>
      <c r="X22" s="692"/>
      <c r="Y22" s="229">
        <f t="shared" si="2"/>
        <v>0</v>
      </c>
      <c r="Z22" s="636"/>
      <c r="AA22" s="637"/>
    </row>
    <row r="23" spans="1:27" ht="49.5" customHeight="1">
      <c r="A23" s="104">
        <v>4</v>
      </c>
      <c r="B23" s="273"/>
      <c r="C23" s="625"/>
      <c r="D23" s="693"/>
      <c r="E23" s="694"/>
      <c r="F23" s="695"/>
      <c r="G23" s="696"/>
      <c r="H23" s="278"/>
      <c r="I23" s="696"/>
      <c r="J23" s="278"/>
      <c r="K23" s="696"/>
      <c r="L23" s="278"/>
      <c r="M23" s="696"/>
      <c r="N23" s="278"/>
      <c r="O23" s="286">
        <f t="shared" si="0"/>
        <v>0</v>
      </c>
      <c r="P23" s="692"/>
      <c r="Q23" s="696"/>
      <c r="R23" s="278"/>
      <c r="S23" s="696"/>
      <c r="T23" s="278"/>
      <c r="U23" s="696"/>
      <c r="V23" s="278"/>
      <c r="W23" s="286">
        <f t="shared" si="1"/>
        <v>0</v>
      </c>
      <c r="X23" s="692"/>
      <c r="Y23" s="229">
        <f t="shared" si="2"/>
        <v>0</v>
      </c>
      <c r="Z23" s="636"/>
      <c r="AA23" s="637"/>
    </row>
    <row r="24" spans="1:27" ht="49.5" customHeight="1">
      <c r="A24" s="104">
        <v>5</v>
      </c>
      <c r="B24" s="273"/>
      <c r="C24" s="625"/>
      <c r="D24" s="693"/>
      <c r="E24" s="694"/>
      <c r="F24" s="695"/>
      <c r="G24" s="696"/>
      <c r="H24" s="278"/>
      <c r="I24" s="696"/>
      <c r="J24" s="278"/>
      <c r="K24" s="696"/>
      <c r="L24" s="278"/>
      <c r="M24" s="696"/>
      <c r="N24" s="278"/>
      <c r="O24" s="286">
        <f t="shared" si="0"/>
        <v>0</v>
      </c>
      <c r="P24" s="692"/>
      <c r="Q24" s="696"/>
      <c r="R24" s="278"/>
      <c r="S24" s="696"/>
      <c r="T24" s="278"/>
      <c r="U24" s="696"/>
      <c r="V24" s="278"/>
      <c r="W24" s="286">
        <f t="shared" si="1"/>
        <v>0</v>
      </c>
      <c r="X24" s="692"/>
      <c r="Y24" s="229">
        <f t="shared" si="2"/>
        <v>0</v>
      </c>
      <c r="Z24" s="636"/>
      <c r="AA24" s="637"/>
    </row>
    <row r="25" spans="1:27" ht="42" customHeight="1">
      <c r="A25" s="290" t="s">
        <v>146</v>
      </c>
      <c r="B25" s="368"/>
      <c r="C25" s="368"/>
      <c r="D25" s="697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9"/>
    </row>
    <row r="26" spans="9:27" ht="16.5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</sheetData>
  <mergeCells count="128"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O23:P23"/>
    <mergeCell ref="Q23:R23"/>
    <mergeCell ref="B23:C23"/>
    <mergeCell ref="D23:F23"/>
    <mergeCell ref="G23:H23"/>
    <mergeCell ref="I23:J23"/>
    <mergeCell ref="Q22:R22"/>
    <mergeCell ref="S22:T22"/>
    <mergeCell ref="U22:V22"/>
    <mergeCell ref="W22:X22"/>
    <mergeCell ref="S21:T21"/>
    <mergeCell ref="U21:V21"/>
    <mergeCell ref="W21:X21"/>
    <mergeCell ref="B22:C22"/>
    <mergeCell ref="D22:F22"/>
    <mergeCell ref="G22:H22"/>
    <mergeCell ref="I22:J22"/>
    <mergeCell ref="K22:L22"/>
    <mergeCell ref="M22:N22"/>
    <mergeCell ref="O22:P22"/>
    <mergeCell ref="K21:L21"/>
    <mergeCell ref="M21:N21"/>
    <mergeCell ref="O21:P21"/>
    <mergeCell ref="Q21:R21"/>
    <mergeCell ref="B21:C21"/>
    <mergeCell ref="D21:F21"/>
    <mergeCell ref="G21:H21"/>
    <mergeCell ref="I21:J21"/>
    <mergeCell ref="Q20:R20"/>
    <mergeCell ref="S20:T20"/>
    <mergeCell ref="U20:V20"/>
    <mergeCell ref="W20:X20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K19:L19"/>
    <mergeCell ref="M19:N19"/>
    <mergeCell ref="O19:P19"/>
    <mergeCell ref="Q19:R19"/>
    <mergeCell ref="A19:C19"/>
    <mergeCell ref="D19:F19"/>
    <mergeCell ref="G19:H19"/>
    <mergeCell ref="I19:J19"/>
    <mergeCell ref="Q18:R18"/>
    <mergeCell ref="S18:T18"/>
    <mergeCell ref="U18:V18"/>
    <mergeCell ref="W18:X18"/>
    <mergeCell ref="I18:J18"/>
    <mergeCell ref="K18:L18"/>
    <mergeCell ref="M18:N18"/>
    <mergeCell ref="O18:P18"/>
    <mergeCell ref="Y9:AA9"/>
    <mergeCell ref="A10:D10"/>
    <mergeCell ref="E10:J10"/>
    <mergeCell ref="K10:O10"/>
    <mergeCell ref="P10:U10"/>
    <mergeCell ref="V10:AA10"/>
    <mergeCell ref="R5:AA6"/>
    <mergeCell ref="D6:G7"/>
    <mergeCell ref="H6:M7"/>
    <mergeCell ref="R7:S8"/>
    <mergeCell ref="T7:V8"/>
    <mergeCell ref="W7:X8"/>
    <mergeCell ref="Y7:AA8"/>
    <mergeCell ref="D8:G8"/>
    <mergeCell ref="H8:M8"/>
    <mergeCell ref="A5:C8"/>
    <mergeCell ref="D5:G5"/>
    <mergeCell ref="H5:M5"/>
    <mergeCell ref="N5:Q8"/>
    <mergeCell ref="A3:AA3"/>
    <mergeCell ref="A4:C4"/>
    <mergeCell ref="D4:M4"/>
    <mergeCell ref="N4:Q4"/>
    <mergeCell ref="R4:AA4"/>
    <mergeCell ref="P11:U11"/>
    <mergeCell ref="V11:AA13"/>
    <mergeCell ref="E12:J12"/>
    <mergeCell ref="K12:O12"/>
    <mergeCell ref="P12:U12"/>
    <mergeCell ref="E13:J13"/>
    <mergeCell ref="K13:O13"/>
    <mergeCell ref="P13:U13"/>
    <mergeCell ref="A11:D11"/>
    <mergeCell ref="E11:J11"/>
    <mergeCell ref="K11:O11"/>
    <mergeCell ref="A12:D12"/>
    <mergeCell ref="Z21:AA21"/>
    <mergeCell ref="Z22:AA22"/>
    <mergeCell ref="A13:D13"/>
    <mergeCell ref="A15:AA15"/>
    <mergeCell ref="A17:A18"/>
    <mergeCell ref="B17:C18"/>
    <mergeCell ref="D17:F18"/>
    <mergeCell ref="G17:P17"/>
    <mergeCell ref="Q17:X17"/>
    <mergeCell ref="G18:H18"/>
    <mergeCell ref="Y17:Y18"/>
    <mergeCell ref="Z17:AA18"/>
    <mergeCell ref="Z19:AA19"/>
    <mergeCell ref="Z20:AA2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workbookViewId="0" topLeftCell="A1">
      <selection activeCell="K14" sqref="K14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86" customFormat="1" ht="10.5" customHeight="1">
      <c r="E1" s="86" t="s">
        <v>352</v>
      </c>
      <c r="J1" s="86" t="s">
        <v>353</v>
      </c>
      <c r="K1" s="115"/>
      <c r="M1" s="92" t="s">
        <v>354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國民中學</v>
      </c>
      <c r="K2" s="151" t="s">
        <v>355</v>
      </c>
      <c r="L2" s="151"/>
      <c r="M2" s="174"/>
      <c r="N2" s="151"/>
      <c r="O2" s="151"/>
    </row>
    <row r="3" spans="1:15" ht="17.25" customHeight="1">
      <c r="A3" s="341" t="s">
        <v>356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9.5" customHeight="1">
      <c r="A4" s="284" t="s">
        <v>357</v>
      </c>
      <c r="B4" s="434"/>
      <c r="C4" s="285"/>
      <c r="D4" s="284" t="s">
        <v>371</v>
      </c>
      <c r="E4" s="344"/>
      <c r="F4" s="344"/>
      <c r="G4" s="344"/>
      <c r="H4" s="344"/>
      <c r="I4" s="345"/>
      <c r="J4" s="284" t="s">
        <v>358</v>
      </c>
      <c r="K4" s="271"/>
      <c r="L4" s="440" t="s">
        <v>359</v>
      </c>
      <c r="M4" s="344"/>
      <c r="N4" s="344"/>
      <c r="O4" s="345"/>
    </row>
    <row r="5" spans="1:15" ht="19.5" customHeight="1">
      <c r="A5" s="259" t="s">
        <v>360</v>
      </c>
      <c r="B5" s="251"/>
      <c r="C5" s="437"/>
      <c r="D5" s="339" t="s">
        <v>404</v>
      </c>
      <c r="E5" s="340"/>
      <c r="F5" s="340"/>
      <c r="G5" s="770"/>
      <c r="H5" s="771"/>
      <c r="I5" s="772"/>
      <c r="J5" s="715">
        <f>J27</f>
        <v>0</v>
      </c>
      <c r="K5" s="716"/>
      <c r="L5" s="727" t="str">
        <f>I14</f>
        <v>臨時人員  年  月份薪資</v>
      </c>
      <c r="M5" s="728"/>
      <c r="N5" s="728"/>
      <c r="O5" s="729"/>
    </row>
    <row r="6" spans="1:15" ht="19.5" customHeight="1">
      <c r="A6" s="253"/>
      <c r="B6" s="254"/>
      <c r="C6" s="438"/>
      <c r="D6" s="339" t="s">
        <v>405</v>
      </c>
      <c r="E6" s="340"/>
      <c r="F6" s="340"/>
      <c r="G6" s="770"/>
      <c r="H6" s="771"/>
      <c r="I6" s="772"/>
      <c r="J6" s="717"/>
      <c r="K6" s="718"/>
      <c r="L6" s="730"/>
      <c r="M6" s="731"/>
      <c r="N6" s="731"/>
      <c r="O6" s="732"/>
    </row>
    <row r="7" spans="1:15" ht="19.5" customHeight="1">
      <c r="A7" s="256"/>
      <c r="B7" s="250"/>
      <c r="C7" s="439"/>
      <c r="D7" s="339" t="s">
        <v>370</v>
      </c>
      <c r="E7" s="340"/>
      <c r="F7" s="340"/>
      <c r="G7" s="770"/>
      <c r="H7" s="771"/>
      <c r="I7" s="772"/>
      <c r="J7" s="719"/>
      <c r="K7" s="720"/>
      <c r="L7" s="733"/>
      <c r="M7" s="734"/>
      <c r="N7" s="734"/>
      <c r="O7" s="735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70" t="s">
        <v>310</v>
      </c>
      <c r="B9" s="435"/>
      <c r="C9" s="435"/>
      <c r="D9" s="338"/>
      <c r="E9" s="270" t="s">
        <v>492</v>
      </c>
      <c r="F9" s="435"/>
      <c r="G9" s="435"/>
      <c r="H9" s="338"/>
      <c r="I9" s="444" t="s">
        <v>313</v>
      </c>
      <c r="J9" s="704"/>
      <c r="K9" s="368" t="s">
        <v>24</v>
      </c>
      <c r="L9" s="338"/>
      <c r="M9" s="290" t="s">
        <v>362</v>
      </c>
      <c r="N9" s="368"/>
      <c r="O9" s="291"/>
    </row>
    <row r="10" spans="1:15" ht="39" customHeight="1">
      <c r="A10" s="550" t="s">
        <v>490</v>
      </c>
      <c r="B10" s="359"/>
      <c r="C10" s="359"/>
      <c r="D10" s="360"/>
      <c r="E10" s="550"/>
      <c r="F10" s="700"/>
      <c r="G10" s="700"/>
      <c r="H10" s="701"/>
      <c r="I10" s="705" t="s">
        <v>495</v>
      </c>
      <c r="J10" s="706"/>
      <c r="K10" s="61"/>
      <c r="L10" s="66"/>
      <c r="M10" s="392"/>
      <c r="N10" s="709"/>
      <c r="O10" s="393"/>
    </row>
    <row r="11" spans="1:15" ht="42.75" customHeight="1">
      <c r="A11" s="552" t="s">
        <v>491</v>
      </c>
      <c r="B11" s="401"/>
      <c r="C11" s="401"/>
      <c r="D11" s="402"/>
      <c r="E11" s="552"/>
      <c r="F11" s="702"/>
      <c r="G11" s="702"/>
      <c r="H11" s="703"/>
      <c r="I11" s="707" t="s">
        <v>497</v>
      </c>
      <c r="J11" s="708"/>
      <c r="K11" s="56"/>
      <c r="L11" s="67"/>
      <c r="M11" s="396"/>
      <c r="N11" s="710"/>
      <c r="O11" s="397"/>
    </row>
    <row r="12" ht="6" customHeight="1"/>
    <row r="13" spans="1:15" ht="38.25" customHeight="1" thickBot="1">
      <c r="A13" s="346" t="s">
        <v>365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7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406</v>
      </c>
      <c r="I14" s="200" t="s">
        <v>432</v>
      </c>
      <c r="J14" s="202"/>
      <c r="K14" s="200"/>
      <c r="L14" s="200"/>
      <c r="M14" s="200"/>
      <c r="N14" s="200" t="s">
        <v>407</v>
      </c>
      <c r="O14" s="203"/>
    </row>
    <row r="15" spans="1:15" s="42" customFormat="1" ht="24.75" customHeight="1">
      <c r="A15" s="721" t="s">
        <v>408</v>
      </c>
      <c r="B15" s="711" t="s">
        <v>409</v>
      </c>
      <c r="C15" s="723"/>
      <c r="D15" s="724"/>
      <c r="E15" s="269" t="s">
        <v>410</v>
      </c>
      <c r="F15" s="427"/>
      <c r="G15" s="427"/>
      <c r="H15" s="427"/>
      <c r="I15" s="428"/>
      <c r="J15" s="269" t="s">
        <v>411</v>
      </c>
      <c r="K15" s="427"/>
      <c r="L15" s="427"/>
      <c r="M15" s="428"/>
      <c r="N15" s="711" t="s">
        <v>412</v>
      </c>
      <c r="O15" s="712"/>
    </row>
    <row r="16" spans="1:15" s="42" customFormat="1" ht="24.75" customHeight="1">
      <c r="A16" s="722"/>
      <c r="B16" s="713"/>
      <c r="C16" s="725"/>
      <c r="D16" s="726"/>
      <c r="E16" s="19" t="s">
        <v>413</v>
      </c>
      <c r="F16" s="567" t="s">
        <v>434</v>
      </c>
      <c r="G16" s="568"/>
      <c r="H16" s="19" t="s">
        <v>435</v>
      </c>
      <c r="I16" s="19" t="s">
        <v>414</v>
      </c>
      <c r="J16" s="19" t="s">
        <v>415</v>
      </c>
      <c r="K16" s="19" t="s">
        <v>416</v>
      </c>
      <c r="L16" s="19" t="s">
        <v>417</v>
      </c>
      <c r="M16" s="19" t="s">
        <v>414</v>
      </c>
      <c r="N16" s="713"/>
      <c r="O16" s="714"/>
    </row>
    <row r="17" spans="1:15" s="42" customFormat="1" ht="30" customHeight="1">
      <c r="A17" s="736" t="s">
        <v>433</v>
      </c>
      <c r="B17" s="739"/>
      <c r="C17" s="739"/>
      <c r="D17" s="739"/>
      <c r="E17" s="194" t="s">
        <v>418</v>
      </c>
      <c r="F17" s="742"/>
      <c r="G17" s="743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71">
        <f>SUM(I17,M17)</f>
        <v>0</v>
      </c>
      <c r="O17" s="748"/>
    </row>
    <row r="18" spans="1:15" s="42" customFormat="1" ht="30" customHeight="1">
      <c r="A18" s="737"/>
      <c r="B18" s="739"/>
      <c r="C18" s="739"/>
      <c r="D18" s="739"/>
      <c r="E18" s="741" t="s">
        <v>419</v>
      </c>
      <c r="F18" s="744" t="s">
        <v>416</v>
      </c>
      <c r="G18" s="744"/>
      <c r="H18" s="198" t="s">
        <v>417</v>
      </c>
      <c r="I18" s="198"/>
      <c r="J18" s="198"/>
      <c r="K18" s="197" t="s">
        <v>414</v>
      </c>
      <c r="L18" s="744" t="s">
        <v>420</v>
      </c>
      <c r="M18" s="744"/>
      <c r="N18" s="739" t="s">
        <v>421</v>
      </c>
      <c r="O18" s="746"/>
    </row>
    <row r="19" spans="1:15" s="42" customFormat="1" ht="30" customHeight="1" thickBot="1">
      <c r="A19" s="738"/>
      <c r="B19" s="740"/>
      <c r="C19" s="740"/>
      <c r="D19" s="740"/>
      <c r="E19" s="740"/>
      <c r="F19" s="745"/>
      <c r="G19" s="745"/>
      <c r="H19" s="196"/>
      <c r="I19" s="196"/>
      <c r="J19" s="196"/>
      <c r="K19" s="196">
        <f>SUM(F19:J19)</f>
        <v>0</v>
      </c>
      <c r="L19" s="745">
        <f>I17-K19</f>
        <v>0</v>
      </c>
      <c r="M19" s="745"/>
      <c r="N19" s="740"/>
      <c r="O19" s="747"/>
    </row>
    <row r="20" spans="1:15" s="42" customFormat="1" ht="30" customHeight="1" thickTop="1">
      <c r="A20" s="736" t="s">
        <v>433</v>
      </c>
      <c r="B20" s="739"/>
      <c r="C20" s="739"/>
      <c r="D20" s="739"/>
      <c r="E20" s="194" t="s">
        <v>418</v>
      </c>
      <c r="F20" s="742"/>
      <c r="G20" s="743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71">
        <f>SUM(I20,M20)</f>
        <v>0</v>
      </c>
      <c r="O20" s="748"/>
    </row>
    <row r="21" spans="1:15" s="42" customFormat="1" ht="30" customHeight="1">
      <c r="A21" s="737"/>
      <c r="B21" s="739"/>
      <c r="C21" s="739"/>
      <c r="D21" s="739"/>
      <c r="E21" s="741" t="s">
        <v>419</v>
      </c>
      <c r="F21" s="744" t="s">
        <v>416</v>
      </c>
      <c r="G21" s="744"/>
      <c r="H21" s="198" t="s">
        <v>417</v>
      </c>
      <c r="I21" s="209"/>
      <c r="J21" s="198"/>
      <c r="K21" s="197" t="s">
        <v>414</v>
      </c>
      <c r="L21" s="744" t="s">
        <v>420</v>
      </c>
      <c r="M21" s="744"/>
      <c r="N21" s="739" t="s">
        <v>421</v>
      </c>
      <c r="O21" s="746"/>
    </row>
    <row r="22" spans="1:15" s="42" customFormat="1" ht="30" customHeight="1" thickBot="1">
      <c r="A22" s="738"/>
      <c r="B22" s="740"/>
      <c r="C22" s="740"/>
      <c r="D22" s="740"/>
      <c r="E22" s="740"/>
      <c r="F22" s="745"/>
      <c r="G22" s="745"/>
      <c r="H22" s="196"/>
      <c r="I22" s="196"/>
      <c r="J22" s="196"/>
      <c r="K22" s="196">
        <f>SUM(F22:J22)</f>
        <v>0</v>
      </c>
      <c r="L22" s="745">
        <f>I20-K22</f>
        <v>0</v>
      </c>
      <c r="M22" s="745"/>
      <c r="N22" s="740"/>
      <c r="O22" s="747"/>
    </row>
    <row r="23" spans="1:15" s="42" customFormat="1" ht="30" customHeight="1" thickTop="1">
      <c r="A23" s="736" t="s">
        <v>433</v>
      </c>
      <c r="B23" s="775"/>
      <c r="C23" s="776"/>
      <c r="D23" s="777"/>
      <c r="E23" s="194" t="s">
        <v>418</v>
      </c>
      <c r="F23" s="749"/>
      <c r="G23" s="750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751">
        <f>SUM(I23,M23)</f>
        <v>0</v>
      </c>
      <c r="O23" s="752"/>
    </row>
    <row r="24" spans="1:15" s="42" customFormat="1" ht="30" customHeight="1">
      <c r="A24" s="737"/>
      <c r="B24" s="595"/>
      <c r="C24" s="596"/>
      <c r="D24" s="597"/>
      <c r="E24" s="762" t="s">
        <v>419</v>
      </c>
      <c r="F24" s="764" t="s">
        <v>416</v>
      </c>
      <c r="G24" s="765"/>
      <c r="H24" s="198" t="s">
        <v>417</v>
      </c>
      <c r="I24" s="198"/>
      <c r="J24" s="198"/>
      <c r="K24" s="197" t="s">
        <v>414</v>
      </c>
      <c r="L24" s="764" t="s">
        <v>420</v>
      </c>
      <c r="M24" s="765"/>
      <c r="N24" s="766" t="s">
        <v>421</v>
      </c>
      <c r="O24" s="757"/>
    </row>
    <row r="25" spans="1:15" s="42" customFormat="1" ht="30" customHeight="1" thickBot="1">
      <c r="A25" s="738"/>
      <c r="B25" s="778"/>
      <c r="C25" s="779"/>
      <c r="D25" s="780"/>
      <c r="E25" s="763"/>
      <c r="F25" s="759"/>
      <c r="G25" s="760"/>
      <c r="H25" s="195"/>
      <c r="I25" s="195"/>
      <c r="J25" s="195"/>
      <c r="K25" s="195">
        <f>SUM(F25:J25)</f>
        <v>0</v>
      </c>
      <c r="L25" s="759">
        <f>I23-K25</f>
        <v>0</v>
      </c>
      <c r="M25" s="760"/>
      <c r="N25" s="763"/>
      <c r="O25" s="758"/>
    </row>
    <row r="26" spans="1:15" s="42" customFormat="1" ht="31.5" customHeight="1" thickTop="1">
      <c r="A26" s="755" t="s">
        <v>422</v>
      </c>
      <c r="B26" s="753" t="s">
        <v>423</v>
      </c>
      <c r="C26" s="753"/>
      <c r="D26" s="754"/>
      <c r="E26" s="206" t="s">
        <v>410</v>
      </c>
      <c r="F26" s="773" t="s">
        <v>424</v>
      </c>
      <c r="G26" s="774"/>
      <c r="H26" s="206" t="s">
        <v>425</v>
      </c>
      <c r="I26" s="206" t="s">
        <v>426</v>
      </c>
      <c r="J26" s="773" t="s">
        <v>427</v>
      </c>
      <c r="K26" s="774"/>
      <c r="L26" s="207" t="s">
        <v>428</v>
      </c>
      <c r="M26" s="207" t="s">
        <v>429</v>
      </c>
      <c r="N26" s="234" t="s">
        <v>396</v>
      </c>
      <c r="O26" s="208" t="s">
        <v>430</v>
      </c>
    </row>
    <row r="27" spans="1:15" s="42" customFormat="1" ht="24.75" customHeight="1">
      <c r="A27" s="756"/>
      <c r="B27" s="739"/>
      <c r="C27" s="739"/>
      <c r="D27" s="739"/>
      <c r="E27" s="193">
        <f>SUM(I17,I20,I23)</f>
        <v>0</v>
      </c>
      <c r="F27" s="761">
        <f>SUM(J17,J20,J23)</f>
        <v>0</v>
      </c>
      <c r="G27" s="761"/>
      <c r="H27" s="205">
        <f>SUM(K17,K20,K23)</f>
        <v>0</v>
      </c>
      <c r="I27" s="205">
        <f>SUM(L17,L20,L23)</f>
        <v>0</v>
      </c>
      <c r="J27" s="761">
        <f>SUM(E27:I27)</f>
        <v>0</v>
      </c>
      <c r="K27" s="761"/>
      <c r="L27" s="204">
        <f>SUM(F19,F22,F25)</f>
        <v>0</v>
      </c>
      <c r="M27" s="204">
        <f>SUM(H19,H22,H25)</f>
        <v>0</v>
      </c>
      <c r="N27" s="193">
        <f>SUM(I19:J19,I22:J22,I25:J25)</f>
        <v>0</v>
      </c>
      <c r="O27" s="210">
        <f>SUM(L19,L22,L25)</f>
        <v>0</v>
      </c>
    </row>
    <row r="28" spans="1:15" s="42" customFormat="1" ht="24" customHeight="1" thickBot="1">
      <c r="A28" s="767" t="s">
        <v>431</v>
      </c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9"/>
    </row>
    <row r="29" s="42" customFormat="1" ht="16.5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</sheetData>
  <mergeCells count="74">
    <mergeCell ref="B27:D27"/>
    <mergeCell ref="F27:G27"/>
    <mergeCell ref="A28:O28"/>
    <mergeCell ref="G5:I5"/>
    <mergeCell ref="G6:I6"/>
    <mergeCell ref="G7:I7"/>
    <mergeCell ref="F26:G26"/>
    <mergeCell ref="J26:K26"/>
    <mergeCell ref="A23:A25"/>
    <mergeCell ref="B23:D25"/>
    <mergeCell ref="B26:D26"/>
    <mergeCell ref="A26:A27"/>
    <mergeCell ref="O24:O25"/>
    <mergeCell ref="F25:G25"/>
    <mergeCell ref="J27:K27"/>
    <mergeCell ref="L25:M25"/>
    <mergeCell ref="E24:E25"/>
    <mergeCell ref="F24:G24"/>
    <mergeCell ref="L24:M24"/>
    <mergeCell ref="N24:N25"/>
    <mergeCell ref="O21:O22"/>
    <mergeCell ref="F22:G22"/>
    <mergeCell ref="L22:M22"/>
    <mergeCell ref="F23:G23"/>
    <mergeCell ref="N23:O23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M10:O11"/>
    <mergeCell ref="A13:O13"/>
    <mergeCell ref="N15:O16"/>
    <mergeCell ref="J5:K7"/>
    <mergeCell ref="E15:I15"/>
    <mergeCell ref="A15:A16"/>
    <mergeCell ref="B15:D16"/>
    <mergeCell ref="J15:M15"/>
    <mergeCell ref="M9:O9"/>
    <mergeCell ref="D5:F5"/>
    <mergeCell ref="K9:L9"/>
    <mergeCell ref="I9:J9"/>
    <mergeCell ref="I10:J10"/>
    <mergeCell ref="I11:J11"/>
    <mergeCell ref="A9:D9"/>
    <mergeCell ref="A10:D10"/>
    <mergeCell ref="A11:D11"/>
    <mergeCell ref="E9:H9"/>
    <mergeCell ref="E10:H10"/>
    <mergeCell ref="E11:H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workbookViewId="0" topLeftCell="A4">
      <selection activeCell="A10" sqref="A10:J10"/>
    </sheetView>
  </sheetViews>
  <sheetFormatPr defaultColWidth="9.0039062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86" customFormat="1" ht="6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 t="s">
        <v>71</v>
      </c>
      <c r="L1" s="96"/>
      <c r="M1" s="96"/>
      <c r="N1" s="96"/>
      <c r="O1" s="96"/>
      <c r="P1" s="96"/>
      <c r="Q1" s="96"/>
      <c r="R1" s="96"/>
      <c r="S1" s="96"/>
      <c r="T1" s="96" t="s">
        <v>72</v>
      </c>
      <c r="U1" s="96"/>
      <c r="V1" s="96"/>
      <c r="W1" s="96"/>
      <c r="X1" s="96"/>
      <c r="Y1" s="96"/>
      <c r="Z1" s="96"/>
      <c r="AA1" s="96"/>
      <c r="AB1" s="60" t="s">
        <v>73</v>
      </c>
      <c r="AC1" s="60"/>
      <c r="AD1" s="60"/>
      <c r="AE1" s="60"/>
      <c r="AF1" s="96"/>
      <c r="AG1" s="96"/>
      <c r="AH1" s="96"/>
      <c r="AI1" s="96"/>
      <c r="AJ1" s="96"/>
      <c r="AK1" s="96"/>
      <c r="AL1" s="96"/>
      <c r="AM1" s="96"/>
      <c r="AN1" s="96"/>
    </row>
    <row r="2" spans="1:25" ht="27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  <c r="L2" s="151"/>
      <c r="M2" s="151"/>
      <c r="O2" s="151"/>
      <c r="P2" s="151"/>
      <c r="Q2" s="151"/>
      <c r="R2" s="151"/>
      <c r="S2" s="151"/>
      <c r="T2" s="151"/>
      <c r="U2" s="151"/>
      <c r="V2" s="155" t="str">
        <f>Q15</f>
        <v>花蓮縣立  國民中學</v>
      </c>
      <c r="W2" s="151" t="s">
        <v>317</v>
      </c>
      <c r="Y2" s="151"/>
    </row>
    <row r="3" spans="1:40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</row>
    <row r="4" spans="1:40" s="42" customFormat="1" ht="17.25" customHeight="1">
      <c r="A4" s="284" t="s">
        <v>75</v>
      </c>
      <c r="B4" s="435"/>
      <c r="C4" s="435"/>
      <c r="D4" s="435"/>
      <c r="E4" s="435"/>
      <c r="F4" s="272" t="s">
        <v>76</v>
      </c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277"/>
      <c r="T4" s="272" t="s">
        <v>77</v>
      </c>
      <c r="U4" s="340"/>
      <c r="V4" s="340"/>
      <c r="W4" s="340"/>
      <c r="X4" s="340"/>
      <c r="Y4" s="277"/>
      <c r="Z4" s="277"/>
      <c r="AA4" s="440" t="s">
        <v>78</v>
      </c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5"/>
    </row>
    <row r="5" spans="1:40" s="42" customFormat="1" ht="19.5" customHeight="1">
      <c r="A5" s="592" t="s">
        <v>115</v>
      </c>
      <c r="B5" s="593"/>
      <c r="C5" s="593"/>
      <c r="D5" s="593"/>
      <c r="E5" s="594"/>
      <c r="F5" s="258" t="s">
        <v>80</v>
      </c>
      <c r="G5" s="831"/>
      <c r="H5" s="831"/>
      <c r="I5" s="831"/>
      <c r="J5" s="831"/>
      <c r="K5" s="258"/>
      <c r="L5" s="277"/>
      <c r="M5" s="277"/>
      <c r="N5" s="277"/>
      <c r="O5" s="277"/>
      <c r="P5" s="277"/>
      <c r="Q5" s="277"/>
      <c r="R5" s="277"/>
      <c r="S5" s="277"/>
      <c r="T5" s="602">
        <f>AE18</f>
        <v>0</v>
      </c>
      <c r="U5" s="323"/>
      <c r="V5" s="323"/>
      <c r="W5" s="323"/>
      <c r="X5" s="323"/>
      <c r="Y5" s="277"/>
      <c r="Z5" s="277"/>
      <c r="AA5" s="822" t="str">
        <f>R15</f>
        <v>  年  月份業務加班費印領清冊</v>
      </c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4"/>
    </row>
    <row r="6" spans="1:40" s="42" customFormat="1" ht="19.5" customHeight="1">
      <c r="A6" s="595"/>
      <c r="B6" s="596"/>
      <c r="C6" s="596"/>
      <c r="D6" s="596"/>
      <c r="E6" s="597"/>
      <c r="F6" s="258" t="s">
        <v>81</v>
      </c>
      <c r="G6" s="831"/>
      <c r="H6" s="831"/>
      <c r="I6" s="831"/>
      <c r="J6" s="831"/>
      <c r="K6" s="258"/>
      <c r="L6" s="277"/>
      <c r="M6" s="277"/>
      <c r="N6" s="277"/>
      <c r="O6" s="277"/>
      <c r="P6" s="277"/>
      <c r="Q6" s="277"/>
      <c r="R6" s="277"/>
      <c r="S6" s="277"/>
      <c r="T6" s="323"/>
      <c r="U6" s="323"/>
      <c r="V6" s="323"/>
      <c r="W6" s="323"/>
      <c r="X6" s="323"/>
      <c r="Y6" s="277"/>
      <c r="Z6" s="277"/>
      <c r="AA6" s="825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7"/>
    </row>
    <row r="7" spans="1:40" s="42" customFormat="1" ht="19.5" customHeight="1">
      <c r="A7" s="598"/>
      <c r="B7" s="433"/>
      <c r="C7" s="433"/>
      <c r="D7" s="433"/>
      <c r="E7" s="599"/>
      <c r="F7" s="258" t="s">
        <v>82</v>
      </c>
      <c r="G7" s="831"/>
      <c r="H7" s="831"/>
      <c r="I7" s="831"/>
      <c r="J7" s="831"/>
      <c r="K7" s="258"/>
      <c r="L7" s="277"/>
      <c r="M7" s="277"/>
      <c r="N7" s="277"/>
      <c r="O7" s="277"/>
      <c r="P7" s="277"/>
      <c r="Q7" s="277"/>
      <c r="R7" s="277"/>
      <c r="S7" s="277"/>
      <c r="T7" s="323"/>
      <c r="U7" s="323"/>
      <c r="V7" s="323"/>
      <c r="W7" s="323"/>
      <c r="X7" s="323"/>
      <c r="Y7" s="277"/>
      <c r="Z7" s="277"/>
      <c r="AA7" s="828"/>
      <c r="AB7" s="829"/>
      <c r="AC7" s="829"/>
      <c r="AD7" s="829"/>
      <c r="AE7" s="829"/>
      <c r="AF7" s="829"/>
      <c r="AG7" s="829"/>
      <c r="AH7" s="829"/>
      <c r="AI7" s="829"/>
      <c r="AJ7" s="829"/>
      <c r="AK7" s="829"/>
      <c r="AL7" s="829"/>
      <c r="AM7" s="829"/>
      <c r="AN7" s="830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90"/>
      <c r="AF8" s="368"/>
      <c r="AG8" s="368"/>
      <c r="AH8" s="435"/>
      <c r="AI8" s="435"/>
      <c r="AJ8" s="435"/>
      <c r="AK8" s="435"/>
      <c r="AL8" s="435"/>
      <c r="AM8" s="435"/>
      <c r="AN8" s="338"/>
    </row>
    <row r="9" spans="1:42" ht="18" customHeight="1">
      <c r="A9" s="290" t="s">
        <v>83</v>
      </c>
      <c r="B9" s="368"/>
      <c r="C9" s="368"/>
      <c r="D9" s="368"/>
      <c r="E9" s="368"/>
      <c r="F9" s="368"/>
      <c r="G9" s="368"/>
      <c r="H9" s="368"/>
      <c r="I9" s="368"/>
      <c r="J9" s="345"/>
      <c r="K9" s="290" t="s">
        <v>119</v>
      </c>
      <c r="L9" s="368"/>
      <c r="M9" s="368"/>
      <c r="N9" s="435"/>
      <c r="O9" s="435"/>
      <c r="P9" s="435"/>
      <c r="Q9" s="435"/>
      <c r="R9" s="435"/>
      <c r="S9" s="435"/>
      <c r="T9" s="338"/>
      <c r="U9" s="290" t="s">
        <v>84</v>
      </c>
      <c r="V9" s="368"/>
      <c r="W9" s="368"/>
      <c r="X9" s="435"/>
      <c r="Y9" s="435"/>
      <c r="Z9" s="435"/>
      <c r="AA9" s="435"/>
      <c r="AB9" s="435"/>
      <c r="AC9" s="435"/>
      <c r="AD9" s="338"/>
      <c r="AE9" s="813" t="s">
        <v>85</v>
      </c>
      <c r="AF9" s="814"/>
      <c r="AG9" s="814"/>
      <c r="AH9" s="814"/>
      <c r="AI9" s="815"/>
      <c r="AJ9" s="815"/>
      <c r="AK9" s="815"/>
      <c r="AL9" s="815"/>
      <c r="AM9" s="815"/>
      <c r="AN9" s="816"/>
      <c r="AO9" s="63"/>
      <c r="AP9" s="63"/>
    </row>
    <row r="10" spans="1:42" ht="30" customHeight="1">
      <c r="A10" s="262" t="s">
        <v>25</v>
      </c>
      <c r="B10" s="817"/>
      <c r="C10" s="817"/>
      <c r="D10" s="817"/>
      <c r="E10" s="817"/>
      <c r="F10" s="817"/>
      <c r="G10" s="817"/>
      <c r="H10" s="817"/>
      <c r="I10" s="817"/>
      <c r="J10" s="818"/>
      <c r="K10" s="262" t="s">
        <v>345</v>
      </c>
      <c r="L10" s="817"/>
      <c r="M10" s="817"/>
      <c r="N10" s="817"/>
      <c r="O10" s="817"/>
      <c r="P10" s="817"/>
      <c r="Q10" s="817"/>
      <c r="R10" s="817"/>
      <c r="S10" s="817"/>
      <c r="T10" s="818"/>
      <c r="U10" s="550"/>
      <c r="V10" s="358"/>
      <c r="W10" s="358"/>
      <c r="X10" s="358"/>
      <c r="Y10" s="358"/>
      <c r="Z10" s="358"/>
      <c r="AA10" s="358"/>
      <c r="AB10" s="358"/>
      <c r="AC10" s="358"/>
      <c r="AD10" s="700"/>
      <c r="AE10" s="550"/>
      <c r="AF10" s="358"/>
      <c r="AG10" s="358"/>
      <c r="AH10" s="358"/>
      <c r="AI10" s="358"/>
      <c r="AJ10" s="358"/>
      <c r="AK10" s="358"/>
      <c r="AL10" s="358"/>
      <c r="AM10" s="358"/>
      <c r="AN10" s="701"/>
      <c r="AO10" s="53"/>
      <c r="AP10" s="53"/>
    </row>
    <row r="11" spans="1:42" ht="30" customHeight="1">
      <c r="A11" s="807"/>
      <c r="B11" s="808"/>
      <c r="C11" s="808"/>
      <c r="D11" s="808"/>
      <c r="E11" s="808"/>
      <c r="F11" s="808"/>
      <c r="G11" s="808"/>
      <c r="H11" s="808"/>
      <c r="I11" s="808"/>
      <c r="J11" s="809"/>
      <c r="K11" s="807" t="s">
        <v>344</v>
      </c>
      <c r="L11" s="808"/>
      <c r="M11" s="808"/>
      <c r="N11" s="808"/>
      <c r="O11" s="808"/>
      <c r="P11" s="808"/>
      <c r="Q11" s="808"/>
      <c r="R11" s="808"/>
      <c r="S11" s="808"/>
      <c r="T11" s="809"/>
      <c r="U11" s="551"/>
      <c r="V11" s="810"/>
      <c r="W11" s="810"/>
      <c r="X11" s="810"/>
      <c r="Y11" s="810"/>
      <c r="Z11" s="810"/>
      <c r="AA11" s="810"/>
      <c r="AB11" s="810"/>
      <c r="AC11" s="810"/>
      <c r="AD11" s="811"/>
      <c r="AE11" s="394"/>
      <c r="AF11" s="812"/>
      <c r="AG11" s="812"/>
      <c r="AH11" s="812"/>
      <c r="AI11" s="812"/>
      <c r="AJ11" s="812"/>
      <c r="AK11" s="812"/>
      <c r="AL11" s="812"/>
      <c r="AM11" s="812"/>
      <c r="AN11" s="395"/>
      <c r="AO11" s="53"/>
      <c r="AP11" s="53"/>
    </row>
    <row r="12" spans="1:42" ht="30" customHeight="1">
      <c r="A12" s="552"/>
      <c r="B12" s="400"/>
      <c r="C12" s="400"/>
      <c r="D12" s="400"/>
      <c r="E12" s="400"/>
      <c r="F12" s="400"/>
      <c r="G12" s="400"/>
      <c r="H12" s="400"/>
      <c r="I12" s="400"/>
      <c r="J12" s="702"/>
      <c r="K12" s="552"/>
      <c r="L12" s="400"/>
      <c r="M12" s="400"/>
      <c r="N12" s="400"/>
      <c r="O12" s="400"/>
      <c r="P12" s="400"/>
      <c r="Q12" s="400"/>
      <c r="R12" s="400"/>
      <c r="S12" s="400"/>
      <c r="T12" s="702"/>
      <c r="U12" s="552"/>
      <c r="V12" s="400"/>
      <c r="W12" s="400"/>
      <c r="X12" s="400"/>
      <c r="Y12" s="400"/>
      <c r="Z12" s="400"/>
      <c r="AA12" s="400"/>
      <c r="AB12" s="400"/>
      <c r="AC12" s="400"/>
      <c r="AD12" s="702"/>
      <c r="AE12" s="552"/>
      <c r="AF12" s="400"/>
      <c r="AG12" s="400"/>
      <c r="AH12" s="400"/>
      <c r="AI12" s="400"/>
      <c r="AJ12" s="400"/>
      <c r="AK12" s="400"/>
      <c r="AL12" s="400"/>
      <c r="AM12" s="400"/>
      <c r="AN12" s="703"/>
      <c r="AO12" s="99"/>
      <c r="AP12" s="99"/>
    </row>
    <row r="13" ht="6" customHeight="1"/>
    <row r="14" spans="1:40" ht="21" customHeight="1">
      <c r="A14" s="342" t="s">
        <v>86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3"/>
      <c r="AL14" s="343"/>
      <c r="AM14" s="343"/>
      <c r="AN14" s="343"/>
    </row>
    <row r="15" spans="1:40" ht="24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7" t="s">
        <v>314</v>
      </c>
      <c r="R15" s="185" t="s">
        <v>337</v>
      </c>
      <c r="S15" s="187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44"/>
      <c r="AL15" s="144"/>
      <c r="AM15" s="144"/>
      <c r="AN15" s="143"/>
    </row>
    <row r="16" spans="1:40" ht="20.25" customHeight="1">
      <c r="A16" s="249" t="s">
        <v>87</v>
      </c>
      <c r="B16" s="819"/>
      <c r="C16" s="259" t="s">
        <v>152</v>
      </c>
      <c r="D16" s="251"/>
      <c r="E16" s="251"/>
      <c r="F16" s="252"/>
      <c r="G16" s="259" t="s">
        <v>121</v>
      </c>
      <c r="H16" s="251"/>
      <c r="I16" s="251"/>
      <c r="J16" s="437"/>
      <c r="K16" s="798" t="s">
        <v>117</v>
      </c>
      <c r="L16" s="799"/>
      <c r="M16" s="799"/>
      <c r="N16" s="799"/>
      <c r="O16" s="799"/>
      <c r="P16" s="799"/>
      <c r="Q16" s="799"/>
      <c r="R16" s="799"/>
      <c r="S16" s="799"/>
      <c r="T16" s="799"/>
      <c r="U16" s="799"/>
      <c r="V16" s="799"/>
      <c r="W16" s="799"/>
      <c r="X16" s="799"/>
      <c r="Y16" s="800"/>
      <c r="Z16" s="801" t="s">
        <v>202</v>
      </c>
      <c r="AA16" s="802"/>
      <c r="AB16" s="803"/>
      <c r="AC16" s="786" t="s">
        <v>203</v>
      </c>
      <c r="AD16" s="787"/>
      <c r="AE16" s="790" t="s">
        <v>204</v>
      </c>
      <c r="AF16" s="791"/>
      <c r="AG16" s="791"/>
      <c r="AH16" s="791"/>
      <c r="AI16" s="739" t="s">
        <v>205</v>
      </c>
      <c r="AJ16" s="739"/>
      <c r="AK16" s="739"/>
      <c r="AL16" s="739"/>
      <c r="AM16" s="739"/>
      <c r="AN16" s="739"/>
    </row>
    <row r="17" spans="1:40" ht="23.25" customHeight="1">
      <c r="A17" s="820"/>
      <c r="B17" s="821"/>
      <c r="C17" s="256"/>
      <c r="D17" s="250"/>
      <c r="E17" s="250"/>
      <c r="F17" s="245"/>
      <c r="G17" s="256"/>
      <c r="H17" s="250"/>
      <c r="I17" s="250"/>
      <c r="J17" s="439"/>
      <c r="K17" s="794" t="s">
        <v>206</v>
      </c>
      <c r="L17" s="435"/>
      <c r="M17" s="435"/>
      <c r="N17" s="435"/>
      <c r="O17" s="782" t="s">
        <v>207</v>
      </c>
      <c r="P17" s="501"/>
      <c r="Q17" s="501"/>
      <c r="R17" s="784"/>
      <c r="S17" s="795" t="s">
        <v>208</v>
      </c>
      <c r="T17" s="796"/>
      <c r="U17" s="797"/>
      <c r="V17" s="794" t="s">
        <v>93</v>
      </c>
      <c r="W17" s="435"/>
      <c r="X17" s="435"/>
      <c r="Y17" s="435"/>
      <c r="Z17" s="804"/>
      <c r="AA17" s="805"/>
      <c r="AB17" s="806"/>
      <c r="AC17" s="788"/>
      <c r="AD17" s="789"/>
      <c r="AE17" s="792"/>
      <c r="AF17" s="793"/>
      <c r="AG17" s="793"/>
      <c r="AH17" s="793"/>
      <c r="AI17" s="739"/>
      <c r="AJ17" s="739"/>
      <c r="AK17" s="739"/>
      <c r="AL17" s="739"/>
      <c r="AM17" s="739"/>
      <c r="AN17" s="739"/>
    </row>
    <row r="18" spans="1:40" s="42" customFormat="1" ht="27.75" customHeight="1">
      <c r="A18" s="269" t="s">
        <v>209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784"/>
      <c r="AE18" s="693">
        <f>SUM(AE19:AH33)</f>
        <v>0</v>
      </c>
      <c r="AF18" s="694"/>
      <c r="AG18" s="694"/>
      <c r="AH18" s="695"/>
      <c r="AI18" s="696"/>
      <c r="AJ18" s="781"/>
      <c r="AK18" s="781"/>
      <c r="AL18" s="781"/>
      <c r="AM18" s="781"/>
      <c r="AN18" s="785"/>
    </row>
    <row r="19" spans="1:40" ht="27.75" customHeight="1">
      <c r="A19" s="693">
        <v>1</v>
      </c>
      <c r="B19" s="695"/>
      <c r="C19" s="286"/>
      <c r="D19" s="690"/>
      <c r="E19" s="690"/>
      <c r="F19" s="691"/>
      <c r="G19" s="286"/>
      <c r="H19" s="690"/>
      <c r="I19" s="690"/>
      <c r="J19" s="691"/>
      <c r="K19" s="782"/>
      <c r="L19" s="344"/>
      <c r="M19" s="344"/>
      <c r="N19" s="344"/>
      <c r="O19" s="783"/>
      <c r="P19" s="277"/>
      <c r="Q19" s="277"/>
      <c r="R19" s="277"/>
      <c r="S19" s="693"/>
      <c r="T19" s="694"/>
      <c r="U19" s="695"/>
      <c r="V19" s="693">
        <f>SUM(K19:U19)</f>
        <v>0</v>
      </c>
      <c r="W19" s="694"/>
      <c r="X19" s="694"/>
      <c r="Y19" s="695"/>
      <c r="Z19" s="693">
        <f>INT(V19/240)</f>
        <v>0</v>
      </c>
      <c r="AA19" s="694"/>
      <c r="AB19" s="695"/>
      <c r="AC19" s="694"/>
      <c r="AD19" s="694"/>
      <c r="AE19" s="693">
        <f>Z19*AC19</f>
        <v>0</v>
      </c>
      <c r="AF19" s="694"/>
      <c r="AG19" s="694"/>
      <c r="AH19" s="695"/>
      <c r="AI19" s="693"/>
      <c r="AJ19" s="694"/>
      <c r="AK19" s="694"/>
      <c r="AL19" s="694"/>
      <c r="AM19" s="694"/>
      <c r="AN19" s="695"/>
    </row>
    <row r="20" spans="1:40" ht="27.75" customHeight="1">
      <c r="A20" s="693">
        <v>2</v>
      </c>
      <c r="B20" s="695"/>
      <c r="C20" s="286"/>
      <c r="D20" s="690"/>
      <c r="E20" s="690"/>
      <c r="F20" s="691"/>
      <c r="G20" s="286"/>
      <c r="H20" s="690"/>
      <c r="I20" s="690"/>
      <c r="J20" s="691"/>
      <c r="K20" s="782"/>
      <c r="L20" s="344"/>
      <c r="M20" s="344"/>
      <c r="N20" s="344"/>
      <c r="O20" s="783"/>
      <c r="P20" s="277"/>
      <c r="Q20" s="277"/>
      <c r="R20" s="277"/>
      <c r="S20" s="693"/>
      <c r="T20" s="694"/>
      <c r="U20" s="695"/>
      <c r="V20" s="693">
        <f aca="true" t="shared" si="0" ref="V20:V33">SUM(K20:U20)</f>
        <v>0</v>
      </c>
      <c r="W20" s="694"/>
      <c r="X20" s="694"/>
      <c r="Y20" s="695"/>
      <c r="Z20" s="693">
        <f aca="true" t="shared" si="1" ref="Z20:Z31">INT(T21/240)</f>
        <v>0</v>
      </c>
      <c r="AA20" s="694"/>
      <c r="AB20" s="695"/>
      <c r="AC20" s="781"/>
      <c r="AD20" s="781"/>
      <c r="AE20" s="693">
        <f aca="true" t="shared" si="2" ref="AE20:AE33">Z20*AC20</f>
        <v>0</v>
      </c>
      <c r="AF20" s="694"/>
      <c r="AG20" s="694"/>
      <c r="AH20" s="695"/>
      <c r="AI20" s="693"/>
      <c r="AJ20" s="694"/>
      <c r="AK20" s="694"/>
      <c r="AL20" s="694"/>
      <c r="AM20" s="694"/>
      <c r="AN20" s="695"/>
    </row>
    <row r="21" spans="1:40" ht="27.75" customHeight="1">
      <c r="A21" s="693">
        <v>3</v>
      </c>
      <c r="B21" s="695"/>
      <c r="C21" s="286"/>
      <c r="D21" s="690"/>
      <c r="E21" s="690"/>
      <c r="F21" s="691"/>
      <c r="G21" s="286"/>
      <c r="H21" s="690"/>
      <c r="I21" s="690"/>
      <c r="J21" s="691"/>
      <c r="K21" s="782"/>
      <c r="L21" s="344"/>
      <c r="M21" s="344"/>
      <c r="N21" s="344"/>
      <c r="O21" s="783"/>
      <c r="P21" s="277"/>
      <c r="Q21" s="277"/>
      <c r="R21" s="277"/>
      <c r="S21" s="693"/>
      <c r="T21" s="694"/>
      <c r="U21" s="695"/>
      <c r="V21" s="693">
        <f t="shared" si="0"/>
        <v>0</v>
      </c>
      <c r="W21" s="694"/>
      <c r="X21" s="694"/>
      <c r="Y21" s="695"/>
      <c r="Z21" s="693">
        <f t="shared" si="1"/>
        <v>0</v>
      </c>
      <c r="AA21" s="694"/>
      <c r="AB21" s="695"/>
      <c r="AC21" s="781"/>
      <c r="AD21" s="781"/>
      <c r="AE21" s="693">
        <f t="shared" si="2"/>
        <v>0</v>
      </c>
      <c r="AF21" s="694"/>
      <c r="AG21" s="694"/>
      <c r="AH21" s="695"/>
      <c r="AI21" s="693"/>
      <c r="AJ21" s="694"/>
      <c r="AK21" s="694"/>
      <c r="AL21" s="694"/>
      <c r="AM21" s="694"/>
      <c r="AN21" s="695"/>
    </row>
    <row r="22" spans="1:40" ht="27.75" customHeight="1">
      <c r="A22" s="693">
        <v>4</v>
      </c>
      <c r="B22" s="695"/>
      <c r="C22" s="286"/>
      <c r="D22" s="690"/>
      <c r="E22" s="690"/>
      <c r="F22" s="691"/>
      <c r="G22" s="286"/>
      <c r="H22" s="690"/>
      <c r="I22" s="690"/>
      <c r="J22" s="691"/>
      <c r="K22" s="782"/>
      <c r="L22" s="344"/>
      <c r="M22" s="344"/>
      <c r="N22" s="344"/>
      <c r="O22" s="783"/>
      <c r="P22" s="277"/>
      <c r="Q22" s="277"/>
      <c r="R22" s="277"/>
      <c r="S22" s="693"/>
      <c r="T22" s="694"/>
      <c r="U22" s="695"/>
      <c r="V22" s="693">
        <f t="shared" si="0"/>
        <v>0</v>
      </c>
      <c r="W22" s="694"/>
      <c r="X22" s="694"/>
      <c r="Y22" s="695"/>
      <c r="Z22" s="693">
        <f t="shared" si="1"/>
        <v>0</v>
      </c>
      <c r="AA22" s="694"/>
      <c r="AB22" s="695"/>
      <c r="AC22" s="781"/>
      <c r="AD22" s="781"/>
      <c r="AE22" s="693">
        <f t="shared" si="2"/>
        <v>0</v>
      </c>
      <c r="AF22" s="694"/>
      <c r="AG22" s="694"/>
      <c r="AH22" s="695"/>
      <c r="AI22" s="693"/>
      <c r="AJ22" s="694"/>
      <c r="AK22" s="694"/>
      <c r="AL22" s="694"/>
      <c r="AM22" s="694"/>
      <c r="AN22" s="695"/>
    </row>
    <row r="23" spans="1:40" ht="27.75" customHeight="1">
      <c r="A23" s="693">
        <v>5</v>
      </c>
      <c r="B23" s="695"/>
      <c r="C23" s="286"/>
      <c r="D23" s="690"/>
      <c r="E23" s="690"/>
      <c r="F23" s="691"/>
      <c r="G23" s="286"/>
      <c r="H23" s="690"/>
      <c r="I23" s="690"/>
      <c r="J23" s="691"/>
      <c r="K23" s="782"/>
      <c r="L23" s="344"/>
      <c r="M23" s="344"/>
      <c r="N23" s="344"/>
      <c r="O23" s="783"/>
      <c r="P23" s="277"/>
      <c r="Q23" s="277"/>
      <c r="R23" s="277"/>
      <c r="S23" s="693"/>
      <c r="T23" s="694"/>
      <c r="U23" s="695"/>
      <c r="V23" s="693">
        <f t="shared" si="0"/>
        <v>0</v>
      </c>
      <c r="W23" s="694"/>
      <c r="X23" s="694"/>
      <c r="Y23" s="695"/>
      <c r="Z23" s="693">
        <f t="shared" si="1"/>
        <v>0</v>
      </c>
      <c r="AA23" s="694"/>
      <c r="AB23" s="695"/>
      <c r="AC23" s="781"/>
      <c r="AD23" s="781"/>
      <c r="AE23" s="693">
        <f t="shared" si="2"/>
        <v>0</v>
      </c>
      <c r="AF23" s="694"/>
      <c r="AG23" s="694"/>
      <c r="AH23" s="695"/>
      <c r="AI23" s="693"/>
      <c r="AJ23" s="694"/>
      <c r="AK23" s="694"/>
      <c r="AL23" s="694"/>
      <c r="AM23" s="694"/>
      <c r="AN23" s="695"/>
    </row>
    <row r="24" spans="1:40" ht="27.75" customHeight="1">
      <c r="A24" s="693">
        <v>6</v>
      </c>
      <c r="B24" s="695"/>
      <c r="C24" s="286"/>
      <c r="D24" s="690"/>
      <c r="E24" s="690"/>
      <c r="F24" s="691"/>
      <c r="G24" s="286"/>
      <c r="H24" s="690"/>
      <c r="I24" s="690"/>
      <c r="J24" s="691"/>
      <c r="K24" s="782"/>
      <c r="L24" s="344"/>
      <c r="M24" s="344"/>
      <c r="N24" s="344"/>
      <c r="O24" s="783"/>
      <c r="P24" s="277"/>
      <c r="Q24" s="277"/>
      <c r="R24" s="277"/>
      <c r="S24" s="693"/>
      <c r="T24" s="694"/>
      <c r="U24" s="695"/>
      <c r="V24" s="693">
        <f t="shared" si="0"/>
        <v>0</v>
      </c>
      <c r="W24" s="694"/>
      <c r="X24" s="694"/>
      <c r="Y24" s="695"/>
      <c r="Z24" s="693">
        <f t="shared" si="1"/>
        <v>0</v>
      </c>
      <c r="AA24" s="694"/>
      <c r="AB24" s="695"/>
      <c r="AC24" s="781"/>
      <c r="AD24" s="781"/>
      <c r="AE24" s="693">
        <f t="shared" si="2"/>
        <v>0</v>
      </c>
      <c r="AF24" s="694"/>
      <c r="AG24" s="694"/>
      <c r="AH24" s="695"/>
      <c r="AI24" s="693"/>
      <c r="AJ24" s="694"/>
      <c r="AK24" s="694"/>
      <c r="AL24" s="694"/>
      <c r="AM24" s="694"/>
      <c r="AN24" s="695"/>
    </row>
    <row r="25" spans="1:40" ht="27.75" customHeight="1">
      <c r="A25" s="693">
        <v>7</v>
      </c>
      <c r="B25" s="695"/>
      <c r="C25" s="286"/>
      <c r="D25" s="690"/>
      <c r="E25" s="690"/>
      <c r="F25" s="691"/>
      <c r="G25" s="286"/>
      <c r="H25" s="690"/>
      <c r="I25" s="690"/>
      <c r="J25" s="691"/>
      <c r="K25" s="782"/>
      <c r="L25" s="344"/>
      <c r="M25" s="344"/>
      <c r="N25" s="344"/>
      <c r="O25" s="783"/>
      <c r="P25" s="277"/>
      <c r="Q25" s="277"/>
      <c r="R25" s="277"/>
      <c r="S25" s="693"/>
      <c r="T25" s="694"/>
      <c r="U25" s="695"/>
      <c r="V25" s="693">
        <f t="shared" si="0"/>
        <v>0</v>
      </c>
      <c r="W25" s="694"/>
      <c r="X25" s="694"/>
      <c r="Y25" s="695"/>
      <c r="Z25" s="693">
        <f t="shared" si="1"/>
        <v>0</v>
      </c>
      <c r="AA25" s="694"/>
      <c r="AB25" s="695"/>
      <c r="AC25" s="781"/>
      <c r="AD25" s="781"/>
      <c r="AE25" s="693">
        <f t="shared" si="2"/>
        <v>0</v>
      </c>
      <c r="AF25" s="694"/>
      <c r="AG25" s="694"/>
      <c r="AH25" s="695"/>
      <c r="AI25" s="693"/>
      <c r="AJ25" s="694"/>
      <c r="AK25" s="694"/>
      <c r="AL25" s="694"/>
      <c r="AM25" s="694"/>
      <c r="AN25" s="695"/>
    </row>
    <row r="26" spans="1:40" ht="27.75" customHeight="1">
      <c r="A26" s="693">
        <v>8</v>
      </c>
      <c r="B26" s="695"/>
      <c r="C26" s="286"/>
      <c r="D26" s="690"/>
      <c r="E26" s="690"/>
      <c r="F26" s="691"/>
      <c r="G26" s="286"/>
      <c r="H26" s="690"/>
      <c r="I26" s="690"/>
      <c r="J26" s="691"/>
      <c r="K26" s="782"/>
      <c r="L26" s="344"/>
      <c r="M26" s="344"/>
      <c r="N26" s="344"/>
      <c r="O26" s="783"/>
      <c r="P26" s="277"/>
      <c r="Q26" s="277"/>
      <c r="R26" s="277"/>
      <c r="S26" s="693"/>
      <c r="T26" s="694"/>
      <c r="U26" s="695"/>
      <c r="V26" s="693">
        <f t="shared" si="0"/>
        <v>0</v>
      </c>
      <c r="W26" s="694"/>
      <c r="X26" s="694"/>
      <c r="Y26" s="695"/>
      <c r="Z26" s="693">
        <f t="shared" si="1"/>
        <v>0</v>
      </c>
      <c r="AA26" s="694"/>
      <c r="AB26" s="695"/>
      <c r="AC26" s="781"/>
      <c r="AD26" s="781"/>
      <c r="AE26" s="693">
        <f t="shared" si="2"/>
        <v>0</v>
      </c>
      <c r="AF26" s="694"/>
      <c r="AG26" s="694"/>
      <c r="AH26" s="695"/>
      <c r="AI26" s="693"/>
      <c r="AJ26" s="694"/>
      <c r="AK26" s="694"/>
      <c r="AL26" s="694"/>
      <c r="AM26" s="694"/>
      <c r="AN26" s="695"/>
    </row>
    <row r="27" spans="1:40" ht="27.75" customHeight="1">
      <c r="A27" s="693">
        <v>9</v>
      </c>
      <c r="B27" s="695"/>
      <c r="C27" s="286"/>
      <c r="D27" s="690"/>
      <c r="E27" s="690"/>
      <c r="F27" s="691"/>
      <c r="G27" s="286"/>
      <c r="H27" s="690"/>
      <c r="I27" s="690"/>
      <c r="J27" s="691"/>
      <c r="K27" s="782"/>
      <c r="L27" s="344"/>
      <c r="M27" s="344"/>
      <c r="N27" s="344"/>
      <c r="O27" s="783"/>
      <c r="P27" s="277"/>
      <c r="Q27" s="277"/>
      <c r="R27" s="277"/>
      <c r="S27" s="693"/>
      <c r="T27" s="694"/>
      <c r="U27" s="695"/>
      <c r="V27" s="693">
        <f t="shared" si="0"/>
        <v>0</v>
      </c>
      <c r="W27" s="694"/>
      <c r="X27" s="694"/>
      <c r="Y27" s="695"/>
      <c r="Z27" s="693">
        <f t="shared" si="1"/>
        <v>0</v>
      </c>
      <c r="AA27" s="694"/>
      <c r="AB27" s="695"/>
      <c r="AC27" s="781"/>
      <c r="AD27" s="781"/>
      <c r="AE27" s="693">
        <f t="shared" si="2"/>
        <v>0</v>
      </c>
      <c r="AF27" s="694"/>
      <c r="AG27" s="694"/>
      <c r="AH27" s="695"/>
      <c r="AI27" s="693"/>
      <c r="AJ27" s="694"/>
      <c r="AK27" s="694"/>
      <c r="AL27" s="694"/>
      <c r="AM27" s="694"/>
      <c r="AN27" s="695"/>
    </row>
    <row r="28" spans="1:40" ht="27.75" customHeight="1">
      <c r="A28" s="693">
        <v>10</v>
      </c>
      <c r="B28" s="695"/>
      <c r="C28" s="286"/>
      <c r="D28" s="690"/>
      <c r="E28" s="690"/>
      <c r="F28" s="691"/>
      <c r="G28" s="286"/>
      <c r="H28" s="690"/>
      <c r="I28" s="690"/>
      <c r="J28" s="691"/>
      <c r="K28" s="782"/>
      <c r="L28" s="344"/>
      <c r="M28" s="344"/>
      <c r="N28" s="344"/>
      <c r="O28" s="783"/>
      <c r="P28" s="277"/>
      <c r="Q28" s="277"/>
      <c r="R28" s="277"/>
      <c r="S28" s="693"/>
      <c r="T28" s="694"/>
      <c r="U28" s="695"/>
      <c r="V28" s="693">
        <f t="shared" si="0"/>
        <v>0</v>
      </c>
      <c r="W28" s="694"/>
      <c r="X28" s="694"/>
      <c r="Y28" s="695"/>
      <c r="Z28" s="693">
        <f t="shared" si="1"/>
        <v>0</v>
      </c>
      <c r="AA28" s="694"/>
      <c r="AB28" s="695"/>
      <c r="AC28" s="781"/>
      <c r="AD28" s="781"/>
      <c r="AE28" s="693">
        <f t="shared" si="2"/>
        <v>0</v>
      </c>
      <c r="AF28" s="694"/>
      <c r="AG28" s="694"/>
      <c r="AH28" s="695"/>
      <c r="AI28" s="693"/>
      <c r="AJ28" s="694"/>
      <c r="AK28" s="694"/>
      <c r="AL28" s="694"/>
      <c r="AM28" s="694"/>
      <c r="AN28" s="695"/>
    </row>
    <row r="29" spans="1:40" ht="27.75" customHeight="1">
      <c r="A29" s="693">
        <v>11</v>
      </c>
      <c r="B29" s="695"/>
      <c r="C29" s="286"/>
      <c r="D29" s="690"/>
      <c r="E29" s="690"/>
      <c r="F29" s="691"/>
      <c r="G29" s="286"/>
      <c r="H29" s="690"/>
      <c r="I29" s="690"/>
      <c r="J29" s="691"/>
      <c r="K29" s="782"/>
      <c r="L29" s="344"/>
      <c r="M29" s="344"/>
      <c r="N29" s="344"/>
      <c r="O29" s="783"/>
      <c r="P29" s="277"/>
      <c r="Q29" s="277"/>
      <c r="R29" s="277"/>
      <c r="S29" s="693"/>
      <c r="T29" s="694"/>
      <c r="U29" s="695"/>
      <c r="V29" s="693">
        <f t="shared" si="0"/>
        <v>0</v>
      </c>
      <c r="W29" s="694"/>
      <c r="X29" s="694"/>
      <c r="Y29" s="695"/>
      <c r="Z29" s="693">
        <f t="shared" si="1"/>
        <v>0</v>
      </c>
      <c r="AA29" s="694"/>
      <c r="AB29" s="695"/>
      <c r="AC29" s="781"/>
      <c r="AD29" s="781"/>
      <c r="AE29" s="693">
        <f t="shared" si="2"/>
        <v>0</v>
      </c>
      <c r="AF29" s="694"/>
      <c r="AG29" s="694"/>
      <c r="AH29" s="695"/>
      <c r="AI29" s="693"/>
      <c r="AJ29" s="694"/>
      <c r="AK29" s="694"/>
      <c r="AL29" s="694"/>
      <c r="AM29" s="694"/>
      <c r="AN29" s="695"/>
    </row>
    <row r="30" spans="1:40" ht="27.75" customHeight="1">
      <c r="A30" s="693">
        <v>12</v>
      </c>
      <c r="B30" s="695"/>
      <c r="C30" s="286"/>
      <c r="D30" s="690"/>
      <c r="E30" s="690"/>
      <c r="F30" s="691"/>
      <c r="G30" s="286"/>
      <c r="H30" s="690"/>
      <c r="I30" s="690"/>
      <c r="J30" s="691"/>
      <c r="K30" s="782"/>
      <c r="L30" s="344"/>
      <c r="M30" s="344"/>
      <c r="N30" s="344"/>
      <c r="O30" s="783"/>
      <c r="P30" s="277"/>
      <c r="Q30" s="277"/>
      <c r="R30" s="277"/>
      <c r="S30" s="693"/>
      <c r="T30" s="694"/>
      <c r="U30" s="695"/>
      <c r="V30" s="693">
        <f t="shared" si="0"/>
        <v>0</v>
      </c>
      <c r="W30" s="694"/>
      <c r="X30" s="694"/>
      <c r="Y30" s="695"/>
      <c r="Z30" s="693">
        <f t="shared" si="1"/>
        <v>0</v>
      </c>
      <c r="AA30" s="694"/>
      <c r="AB30" s="695"/>
      <c r="AC30" s="781"/>
      <c r="AD30" s="781"/>
      <c r="AE30" s="693">
        <f t="shared" si="2"/>
        <v>0</v>
      </c>
      <c r="AF30" s="694"/>
      <c r="AG30" s="694"/>
      <c r="AH30" s="695"/>
      <c r="AI30" s="693"/>
      <c r="AJ30" s="694"/>
      <c r="AK30" s="694"/>
      <c r="AL30" s="694"/>
      <c r="AM30" s="694"/>
      <c r="AN30" s="695"/>
    </row>
    <row r="31" spans="1:40" ht="27.75" customHeight="1">
      <c r="A31" s="693">
        <v>13</v>
      </c>
      <c r="B31" s="695"/>
      <c r="C31" s="286"/>
      <c r="D31" s="690"/>
      <c r="E31" s="690"/>
      <c r="F31" s="691"/>
      <c r="G31" s="286"/>
      <c r="H31" s="690"/>
      <c r="I31" s="690"/>
      <c r="J31" s="691"/>
      <c r="K31" s="782"/>
      <c r="L31" s="344"/>
      <c r="M31" s="344"/>
      <c r="N31" s="344"/>
      <c r="O31" s="783"/>
      <c r="P31" s="277"/>
      <c r="Q31" s="277"/>
      <c r="R31" s="277"/>
      <c r="S31" s="693"/>
      <c r="T31" s="694"/>
      <c r="U31" s="695"/>
      <c r="V31" s="693">
        <f t="shared" si="0"/>
        <v>0</v>
      </c>
      <c r="W31" s="694"/>
      <c r="X31" s="694"/>
      <c r="Y31" s="695"/>
      <c r="Z31" s="693">
        <f t="shared" si="1"/>
        <v>0</v>
      </c>
      <c r="AA31" s="694"/>
      <c r="AB31" s="695"/>
      <c r="AC31" s="781"/>
      <c r="AD31" s="781"/>
      <c r="AE31" s="693">
        <f t="shared" si="2"/>
        <v>0</v>
      </c>
      <c r="AF31" s="694"/>
      <c r="AG31" s="694"/>
      <c r="AH31" s="695"/>
      <c r="AI31" s="693"/>
      <c r="AJ31" s="694"/>
      <c r="AK31" s="694"/>
      <c r="AL31" s="694"/>
      <c r="AM31" s="694"/>
      <c r="AN31" s="695"/>
    </row>
    <row r="32" spans="1:40" ht="27.75" customHeight="1">
      <c r="A32" s="693">
        <v>14</v>
      </c>
      <c r="B32" s="695"/>
      <c r="C32" s="286"/>
      <c r="D32" s="690"/>
      <c r="E32" s="690"/>
      <c r="F32" s="691"/>
      <c r="G32" s="286"/>
      <c r="H32" s="690"/>
      <c r="I32" s="690"/>
      <c r="J32" s="691"/>
      <c r="K32" s="782"/>
      <c r="L32" s="344"/>
      <c r="M32" s="344"/>
      <c r="N32" s="344"/>
      <c r="O32" s="783"/>
      <c r="P32" s="277"/>
      <c r="Q32" s="277"/>
      <c r="R32" s="277"/>
      <c r="S32" s="693"/>
      <c r="T32" s="694"/>
      <c r="U32" s="695"/>
      <c r="V32" s="693">
        <f t="shared" si="0"/>
        <v>0</v>
      </c>
      <c r="W32" s="694"/>
      <c r="X32" s="694"/>
      <c r="Y32" s="695"/>
      <c r="Z32" s="693">
        <f>INT(T33/240)</f>
        <v>0</v>
      </c>
      <c r="AA32" s="694"/>
      <c r="AB32" s="695"/>
      <c r="AC32" s="781"/>
      <c r="AD32" s="781"/>
      <c r="AE32" s="693">
        <f t="shared" si="2"/>
        <v>0</v>
      </c>
      <c r="AF32" s="694"/>
      <c r="AG32" s="694"/>
      <c r="AH32" s="695"/>
      <c r="AI32" s="693"/>
      <c r="AJ32" s="694"/>
      <c r="AK32" s="694"/>
      <c r="AL32" s="694"/>
      <c r="AM32" s="694"/>
      <c r="AN32" s="695"/>
    </row>
    <row r="33" spans="1:40" ht="27.75" customHeight="1">
      <c r="A33" s="693">
        <v>15</v>
      </c>
      <c r="B33" s="695"/>
      <c r="C33" s="286"/>
      <c r="D33" s="690"/>
      <c r="E33" s="690"/>
      <c r="F33" s="691"/>
      <c r="G33" s="286"/>
      <c r="H33" s="690"/>
      <c r="I33" s="690"/>
      <c r="J33" s="691"/>
      <c r="K33" s="782"/>
      <c r="L33" s="344"/>
      <c r="M33" s="344"/>
      <c r="N33" s="344"/>
      <c r="O33" s="783"/>
      <c r="P33" s="277"/>
      <c r="Q33" s="277"/>
      <c r="R33" s="277"/>
      <c r="S33" s="693"/>
      <c r="T33" s="694"/>
      <c r="U33" s="695"/>
      <c r="V33" s="693">
        <f t="shared" si="0"/>
        <v>0</v>
      </c>
      <c r="W33" s="694"/>
      <c r="X33" s="694"/>
      <c r="Y33" s="695"/>
      <c r="Z33" s="693">
        <f>INT(T34/240)</f>
        <v>0</v>
      </c>
      <c r="AA33" s="694"/>
      <c r="AB33" s="695"/>
      <c r="AC33" s="781"/>
      <c r="AD33" s="781"/>
      <c r="AE33" s="693">
        <f t="shared" si="2"/>
        <v>0</v>
      </c>
      <c r="AF33" s="694"/>
      <c r="AG33" s="694"/>
      <c r="AH33" s="695"/>
      <c r="AI33" s="693"/>
      <c r="AJ33" s="694"/>
      <c r="AK33" s="694"/>
      <c r="AL33" s="694"/>
      <c r="AM33" s="694"/>
      <c r="AN33" s="695"/>
    </row>
  </sheetData>
  <mergeCells count="213"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  <mergeCell ref="A2:J2"/>
    <mergeCell ref="A5:E7"/>
    <mergeCell ref="K10:T10"/>
    <mergeCell ref="U10:AD10"/>
    <mergeCell ref="A10:J10"/>
    <mergeCell ref="A3:AN3"/>
    <mergeCell ref="A4:E4"/>
    <mergeCell ref="F4:S4"/>
    <mergeCell ref="T4:Z4"/>
    <mergeCell ref="AA4:AN4"/>
    <mergeCell ref="AE8:AN8"/>
    <mergeCell ref="A9:J9"/>
    <mergeCell ref="K9:T9"/>
    <mergeCell ref="U9:AD9"/>
    <mergeCell ref="AE9:AN9"/>
    <mergeCell ref="A11:J11"/>
    <mergeCell ref="K11:T11"/>
    <mergeCell ref="U11:AD11"/>
    <mergeCell ref="AE11:AN11"/>
    <mergeCell ref="K12:T12"/>
    <mergeCell ref="U12:AD12"/>
    <mergeCell ref="AE12:AN12"/>
    <mergeCell ref="A14:AN14"/>
    <mergeCell ref="A12:J12"/>
    <mergeCell ref="C16:F17"/>
    <mergeCell ref="G16:J17"/>
    <mergeCell ref="K16:Y16"/>
    <mergeCell ref="Z16:AB17"/>
    <mergeCell ref="AC16:AD17"/>
    <mergeCell ref="AE16:AH17"/>
    <mergeCell ref="AI16:AN17"/>
    <mergeCell ref="K17:N17"/>
    <mergeCell ref="O17:R17"/>
    <mergeCell ref="S17:U17"/>
    <mergeCell ref="V17:Y17"/>
    <mergeCell ref="A18:AD18"/>
    <mergeCell ref="AE18:AH18"/>
    <mergeCell ref="AI18:AN18"/>
    <mergeCell ref="A19:B19"/>
    <mergeCell ref="C19:F19"/>
    <mergeCell ref="G19:J19"/>
    <mergeCell ref="K19:N19"/>
    <mergeCell ref="O19:R19"/>
    <mergeCell ref="S19:U19"/>
    <mergeCell ref="V19:Y19"/>
    <mergeCell ref="Z19:AB19"/>
    <mergeCell ref="AC19:AD19"/>
    <mergeCell ref="AE19:AH19"/>
    <mergeCell ref="AI19:AN19"/>
    <mergeCell ref="A20:B20"/>
    <mergeCell ref="C20:F20"/>
    <mergeCell ref="G20:J20"/>
    <mergeCell ref="K20:N20"/>
    <mergeCell ref="O20:R20"/>
    <mergeCell ref="S20:U20"/>
    <mergeCell ref="V20:Y20"/>
    <mergeCell ref="Z20:AB20"/>
    <mergeCell ref="AC20:AD20"/>
    <mergeCell ref="AE20:AH20"/>
    <mergeCell ref="AI20:AN20"/>
    <mergeCell ref="A21:B21"/>
    <mergeCell ref="C21:F21"/>
    <mergeCell ref="G21:J21"/>
    <mergeCell ref="K21:N21"/>
    <mergeCell ref="O21:R21"/>
    <mergeCell ref="S21:U21"/>
    <mergeCell ref="V21:Y21"/>
    <mergeCell ref="Z21:AB21"/>
    <mergeCell ref="AC21:AD21"/>
    <mergeCell ref="AE21:AH21"/>
    <mergeCell ref="AI21:AN21"/>
    <mergeCell ref="A22:B22"/>
    <mergeCell ref="C22:F22"/>
    <mergeCell ref="G22:J22"/>
    <mergeCell ref="K22:N22"/>
    <mergeCell ref="O22:R22"/>
    <mergeCell ref="S22:U22"/>
    <mergeCell ref="V22:Y22"/>
    <mergeCell ref="Z22:AB22"/>
    <mergeCell ref="AC22:AD22"/>
    <mergeCell ref="AE22:AH22"/>
    <mergeCell ref="AI22:AN22"/>
    <mergeCell ref="A23:B23"/>
    <mergeCell ref="C23:F23"/>
    <mergeCell ref="G23:J23"/>
    <mergeCell ref="K23:N23"/>
    <mergeCell ref="O23:R23"/>
    <mergeCell ref="S23:U23"/>
    <mergeCell ref="V23:Y23"/>
    <mergeCell ref="Z23:AB23"/>
    <mergeCell ref="AC23:AD23"/>
    <mergeCell ref="AE23:AH23"/>
    <mergeCell ref="AI23:AN23"/>
    <mergeCell ref="A24:B24"/>
    <mergeCell ref="C24:F24"/>
    <mergeCell ref="G24:J24"/>
    <mergeCell ref="K24:N24"/>
    <mergeCell ref="O24:R24"/>
    <mergeCell ref="S24:U24"/>
    <mergeCell ref="V24:Y24"/>
    <mergeCell ref="Z24:AB24"/>
    <mergeCell ref="AC24:AD24"/>
    <mergeCell ref="AE24:AH24"/>
    <mergeCell ref="AI24:AN24"/>
    <mergeCell ref="A25:B25"/>
    <mergeCell ref="C25:F25"/>
    <mergeCell ref="G25:J25"/>
    <mergeCell ref="K25:N25"/>
    <mergeCell ref="O25:R25"/>
    <mergeCell ref="S25:U25"/>
    <mergeCell ref="V25:Y25"/>
    <mergeCell ref="Z25:AB25"/>
    <mergeCell ref="AC25:AD25"/>
    <mergeCell ref="AE25:AH25"/>
    <mergeCell ref="AI25:AN25"/>
    <mergeCell ref="A26:B26"/>
    <mergeCell ref="C26:F26"/>
    <mergeCell ref="G26:J26"/>
    <mergeCell ref="K26:N26"/>
    <mergeCell ref="O26:R26"/>
    <mergeCell ref="S26:U26"/>
    <mergeCell ref="V26:Y26"/>
    <mergeCell ref="Z26:AB26"/>
    <mergeCell ref="AC26:AD26"/>
    <mergeCell ref="AE26:AH26"/>
    <mergeCell ref="AI26:AN26"/>
    <mergeCell ref="A27:B27"/>
    <mergeCell ref="C27:F27"/>
    <mergeCell ref="G27:J27"/>
    <mergeCell ref="K27:N27"/>
    <mergeCell ref="O27:R27"/>
    <mergeCell ref="S27:U27"/>
    <mergeCell ref="V27:Y27"/>
    <mergeCell ref="Z27:AB27"/>
    <mergeCell ref="AC27:AD27"/>
    <mergeCell ref="AE27:AH27"/>
    <mergeCell ref="AI27:AN27"/>
    <mergeCell ref="A28:B28"/>
    <mergeCell ref="C28:F28"/>
    <mergeCell ref="G28:J28"/>
    <mergeCell ref="K28:N28"/>
    <mergeCell ref="O28:R28"/>
    <mergeCell ref="S28:U28"/>
    <mergeCell ref="V28:Y28"/>
    <mergeCell ref="Z28:AB28"/>
    <mergeCell ref="AC28:AD28"/>
    <mergeCell ref="AE28:AH28"/>
    <mergeCell ref="AI28:AN28"/>
    <mergeCell ref="A29:B29"/>
    <mergeCell ref="C29:F29"/>
    <mergeCell ref="G29:J29"/>
    <mergeCell ref="K29:N29"/>
    <mergeCell ref="O29:R29"/>
    <mergeCell ref="S29:U29"/>
    <mergeCell ref="V29:Y29"/>
    <mergeCell ref="Z29:AB29"/>
    <mergeCell ref="AC29:AD29"/>
    <mergeCell ref="AE29:AH29"/>
    <mergeCell ref="AI29:AN29"/>
    <mergeCell ref="A30:B30"/>
    <mergeCell ref="C30:F30"/>
    <mergeCell ref="G30:J30"/>
    <mergeCell ref="K30:N30"/>
    <mergeCell ref="O30:R30"/>
    <mergeCell ref="S30:U30"/>
    <mergeCell ref="V30:Y30"/>
    <mergeCell ref="Z30:AB30"/>
    <mergeCell ref="AC30:AD30"/>
    <mergeCell ref="AE30:AH30"/>
    <mergeCell ref="AI30:AN30"/>
    <mergeCell ref="A31:B31"/>
    <mergeCell ref="C31:F31"/>
    <mergeCell ref="G31:J31"/>
    <mergeCell ref="K31:N31"/>
    <mergeCell ref="O31:R31"/>
    <mergeCell ref="S31:U31"/>
    <mergeCell ref="V31:Y31"/>
    <mergeCell ref="Z31:AB31"/>
    <mergeCell ref="AC31:AD31"/>
    <mergeCell ref="AE31:AH31"/>
    <mergeCell ref="AI31:AN31"/>
    <mergeCell ref="A32:B32"/>
    <mergeCell ref="C32:F32"/>
    <mergeCell ref="G32:J32"/>
    <mergeCell ref="K32:N32"/>
    <mergeCell ref="O32:R32"/>
    <mergeCell ref="S32:U32"/>
    <mergeCell ref="V32:Y32"/>
    <mergeCell ref="Z32:AB32"/>
    <mergeCell ref="AC32:AD32"/>
    <mergeCell ref="AE32:AH32"/>
    <mergeCell ref="AI32:AN32"/>
    <mergeCell ref="A33:B33"/>
    <mergeCell ref="C33:F33"/>
    <mergeCell ref="G33:J33"/>
    <mergeCell ref="K33:N33"/>
    <mergeCell ref="O33:R33"/>
    <mergeCell ref="S33:U33"/>
    <mergeCell ref="V33:Y33"/>
    <mergeCell ref="Z33:AB33"/>
    <mergeCell ref="AC33:AD33"/>
    <mergeCell ref="AE33:AH33"/>
    <mergeCell ref="AI33:AN3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22">
      <selection activeCell="G9" sqref="G9"/>
    </sheetView>
  </sheetViews>
  <sheetFormatPr defaultColWidth="9.0039062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151"/>
      <c r="B2" s="151"/>
      <c r="C2" s="151"/>
      <c r="D2" s="151"/>
      <c r="E2" s="151"/>
      <c r="F2" s="151"/>
      <c r="G2" s="155" t="str">
        <f>D16</f>
        <v>花蓮縣立  國民中學 </v>
      </c>
      <c r="H2" s="151" t="s">
        <v>317</v>
      </c>
      <c r="I2" s="151"/>
      <c r="J2" s="151"/>
      <c r="K2" s="174"/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2" ht="17.25" customHeight="1">
      <c r="A3" s="341" t="s">
        <v>40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44" customFormat="1" ht="24.75" customHeight="1">
      <c r="A4" s="403" t="s">
        <v>48</v>
      </c>
      <c r="B4" s="832"/>
      <c r="C4" s="290" t="s">
        <v>41</v>
      </c>
      <c r="D4" s="282"/>
      <c r="E4" s="282"/>
      <c r="F4" s="282"/>
      <c r="G4" s="283"/>
      <c r="H4" s="403" t="s">
        <v>49</v>
      </c>
      <c r="I4" s="832"/>
      <c r="J4" s="375" t="s">
        <v>44</v>
      </c>
      <c r="K4" s="282"/>
      <c r="L4" s="283"/>
    </row>
    <row r="5" spans="1:12" ht="19.5" customHeight="1">
      <c r="A5" s="259" t="s">
        <v>45</v>
      </c>
      <c r="B5" s="251"/>
      <c r="C5" s="246" t="s">
        <v>11</v>
      </c>
      <c r="D5" s="600"/>
      <c r="E5" s="248"/>
      <c r="F5" s="246"/>
      <c r="G5" s="443"/>
      <c r="H5" s="322">
        <f>F18</f>
        <v>0</v>
      </c>
      <c r="I5" s="322"/>
      <c r="J5" s="727">
        <f>C17</f>
        <v>0</v>
      </c>
      <c r="K5" s="728"/>
      <c r="L5" s="729"/>
    </row>
    <row r="6" spans="1:12" ht="19.5" customHeight="1">
      <c r="A6" s="253"/>
      <c r="B6" s="254"/>
      <c r="C6" s="246" t="s">
        <v>12</v>
      </c>
      <c r="D6" s="600"/>
      <c r="E6" s="248"/>
      <c r="F6" s="246"/>
      <c r="G6" s="443"/>
      <c r="H6" s="322"/>
      <c r="I6" s="322"/>
      <c r="J6" s="730"/>
      <c r="K6" s="731"/>
      <c r="L6" s="732"/>
    </row>
    <row r="7" spans="1:12" ht="19.5" customHeight="1">
      <c r="A7" s="256"/>
      <c r="B7" s="250"/>
      <c r="C7" s="246" t="s">
        <v>13</v>
      </c>
      <c r="D7" s="600"/>
      <c r="E7" s="248"/>
      <c r="F7" s="246"/>
      <c r="G7" s="443"/>
      <c r="H7" s="322"/>
      <c r="I7" s="322"/>
      <c r="J7" s="733"/>
      <c r="K7" s="734"/>
      <c r="L7" s="735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90" t="s">
        <v>61</v>
      </c>
      <c r="B9" s="435"/>
      <c r="C9" s="435"/>
      <c r="D9" s="290" t="s">
        <v>312</v>
      </c>
      <c r="E9" s="435"/>
      <c r="F9" s="338"/>
      <c r="G9" s="75" t="s">
        <v>500</v>
      </c>
      <c r="H9" s="403" t="s">
        <v>24</v>
      </c>
      <c r="I9" s="403"/>
      <c r="J9" s="403"/>
      <c r="K9" s="290" t="s">
        <v>62</v>
      </c>
      <c r="L9" s="283"/>
    </row>
    <row r="10" spans="1:12" ht="27.75" customHeight="1">
      <c r="A10" s="550"/>
      <c r="B10" s="359"/>
      <c r="C10" s="359"/>
      <c r="D10" s="834"/>
      <c r="E10" s="700"/>
      <c r="F10" s="701"/>
      <c r="G10" s="230"/>
      <c r="H10" s="550"/>
      <c r="I10" s="359"/>
      <c r="J10" s="360"/>
      <c r="K10" s="28"/>
      <c r="L10" s="33"/>
    </row>
    <row r="11" spans="1:12" ht="27.75" customHeight="1">
      <c r="A11" s="551"/>
      <c r="B11" s="833"/>
      <c r="C11" s="833"/>
      <c r="D11" s="835"/>
      <c r="E11" s="836"/>
      <c r="F11" s="811"/>
      <c r="G11" s="231"/>
      <c r="H11" s="551"/>
      <c r="I11" s="833"/>
      <c r="J11" s="363"/>
      <c r="K11" s="34"/>
      <c r="L11" s="35"/>
    </row>
    <row r="12" spans="1:12" ht="27.75" customHeight="1">
      <c r="A12" s="552"/>
      <c r="B12" s="401"/>
      <c r="C12" s="401"/>
      <c r="D12" s="837"/>
      <c r="E12" s="702"/>
      <c r="F12" s="703"/>
      <c r="G12" s="232"/>
      <c r="H12" s="552"/>
      <c r="I12" s="401"/>
      <c r="J12" s="402"/>
      <c r="K12" s="36"/>
      <c r="L12" s="37"/>
    </row>
    <row r="13" ht="13.5" customHeight="1"/>
    <row r="14" spans="1:12" ht="81.75" customHeight="1">
      <c r="A14" s="346" t="s">
        <v>27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7"/>
    </row>
    <row r="15" spans="1:12" s="42" customFormat="1" ht="44.25" customHeight="1">
      <c r="A15" s="839" t="s">
        <v>66</v>
      </c>
      <c r="B15" s="840"/>
      <c r="C15" s="840"/>
      <c r="D15" s="840"/>
      <c r="E15" s="840"/>
      <c r="F15" s="840"/>
      <c r="G15" s="840"/>
      <c r="H15" s="840"/>
      <c r="I15" s="840"/>
      <c r="J15" s="840"/>
      <c r="K15" s="840"/>
      <c r="L15" s="841"/>
    </row>
    <row r="16" spans="1:12" ht="43.5" customHeight="1">
      <c r="A16" s="12"/>
      <c r="B16" s="45" t="s">
        <v>67</v>
      </c>
      <c r="C16" s="13"/>
      <c r="D16" s="190" t="s">
        <v>336</v>
      </c>
      <c r="E16" s="128"/>
      <c r="F16" s="13"/>
      <c r="G16" s="13"/>
      <c r="H16" s="13"/>
      <c r="I16" s="13"/>
      <c r="J16" s="13"/>
      <c r="K16" s="13"/>
      <c r="L16" s="43"/>
    </row>
    <row r="17" spans="1:12" ht="50.25" customHeight="1">
      <c r="A17" s="12"/>
      <c r="B17" s="13"/>
      <c r="C17" s="587"/>
      <c r="D17" s="587"/>
      <c r="E17" s="587"/>
      <c r="F17" s="587"/>
      <c r="G17" s="587"/>
      <c r="H17" s="587"/>
      <c r="I17" s="587"/>
      <c r="J17" s="587"/>
      <c r="K17" s="587"/>
      <c r="L17" s="43"/>
    </row>
    <row r="18" spans="1:12" ht="50.25" customHeight="1">
      <c r="A18" s="12"/>
      <c r="B18" s="13"/>
      <c r="C18" s="13"/>
      <c r="D18" s="13"/>
      <c r="E18" s="13"/>
      <c r="F18" s="838"/>
      <c r="G18" s="838"/>
      <c r="H18" s="838"/>
      <c r="I18" s="838"/>
      <c r="J18" s="838"/>
      <c r="K18" s="838"/>
      <c r="L18" s="30"/>
    </row>
    <row r="19" spans="1:12" ht="55.5" customHeight="1">
      <c r="A19" s="12"/>
      <c r="B19" s="13"/>
      <c r="C19" s="13"/>
      <c r="D19" s="13"/>
      <c r="E19" s="13"/>
      <c r="F19" s="18" t="s">
        <v>172</v>
      </c>
      <c r="G19" s="46"/>
      <c r="H19" s="46"/>
      <c r="I19" s="46"/>
      <c r="J19" s="46" t="s">
        <v>175</v>
      </c>
      <c r="K19" s="46"/>
      <c r="L19" s="30"/>
    </row>
    <row r="20" spans="1:12" ht="39" customHeight="1">
      <c r="A20" s="12"/>
      <c r="B20" s="13"/>
      <c r="C20" s="13"/>
      <c r="D20" s="13"/>
      <c r="F20" s="47" t="s">
        <v>173</v>
      </c>
      <c r="G20" s="46"/>
      <c r="H20" s="46"/>
      <c r="I20" s="46"/>
      <c r="J20" s="46"/>
      <c r="K20" s="46"/>
      <c r="L20" s="30"/>
    </row>
    <row r="21" spans="1:12" ht="55.5" customHeight="1">
      <c r="A21" s="12"/>
      <c r="B21" s="13"/>
      <c r="C21" s="13"/>
      <c r="D21" s="13"/>
      <c r="E21" s="13"/>
      <c r="F21" s="46" t="s">
        <v>174</v>
      </c>
      <c r="G21" s="46"/>
      <c r="H21" s="46"/>
      <c r="I21" s="46"/>
      <c r="J21" s="46"/>
      <c r="K21" s="46"/>
      <c r="L21" s="30"/>
    </row>
    <row r="22" spans="1:12" ht="41.25" customHeight="1">
      <c r="A22" s="713" t="s">
        <v>68</v>
      </c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726"/>
    </row>
  </sheetData>
  <mergeCells count="32">
    <mergeCell ref="A3:L3"/>
    <mergeCell ref="A14:L14"/>
    <mergeCell ref="A4:B4"/>
    <mergeCell ref="A5:B7"/>
    <mergeCell ref="C6:E6"/>
    <mergeCell ref="C7:E7"/>
    <mergeCell ref="D12:F12"/>
    <mergeCell ref="C17:K17"/>
    <mergeCell ref="F18:K18"/>
    <mergeCell ref="A22:L22"/>
    <mergeCell ref="A15:L15"/>
    <mergeCell ref="H10:J10"/>
    <mergeCell ref="H11:J11"/>
    <mergeCell ref="H12:J12"/>
    <mergeCell ref="A9:C9"/>
    <mergeCell ref="A10:C10"/>
    <mergeCell ref="A11:C11"/>
    <mergeCell ref="A12:C12"/>
    <mergeCell ref="D9:F9"/>
    <mergeCell ref="D10:F10"/>
    <mergeCell ref="D11:F11"/>
    <mergeCell ref="J4:L4"/>
    <mergeCell ref="J5:L7"/>
    <mergeCell ref="H9:J9"/>
    <mergeCell ref="K9:L9"/>
    <mergeCell ref="C4:G4"/>
    <mergeCell ref="F6:G6"/>
    <mergeCell ref="H4:I4"/>
    <mergeCell ref="H5:I7"/>
    <mergeCell ref="F5:G5"/>
    <mergeCell ref="F7:G7"/>
    <mergeCell ref="C5:E5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tabSelected="1" workbookViewId="0" topLeftCell="A4">
      <selection activeCell="J5" sqref="J5:L7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花蓮縣立萬榮  國民中學</v>
      </c>
      <c r="H2" s="151" t="s">
        <v>317</v>
      </c>
      <c r="I2" s="151"/>
      <c r="J2" s="151"/>
      <c r="K2" s="174"/>
      <c r="L2" s="151"/>
    </row>
    <row r="3" spans="1:12" ht="17.25" customHeight="1">
      <c r="A3" s="341" t="s">
        <v>40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9.5" customHeight="1">
      <c r="A4" s="852" t="s">
        <v>48</v>
      </c>
      <c r="B4" s="853"/>
      <c r="C4" s="284" t="s">
        <v>41</v>
      </c>
      <c r="D4" s="435"/>
      <c r="E4" s="435"/>
      <c r="F4" s="435"/>
      <c r="G4" s="338"/>
      <c r="H4" s="270" t="s">
        <v>49</v>
      </c>
      <c r="I4" s="271"/>
      <c r="J4" s="440" t="s">
        <v>44</v>
      </c>
      <c r="K4" s="435"/>
      <c r="L4" s="338"/>
    </row>
    <row r="5" spans="1:12" ht="18" customHeight="1">
      <c r="A5" s="259" t="s">
        <v>45</v>
      </c>
      <c r="B5" s="251"/>
      <c r="C5" s="246" t="s">
        <v>11</v>
      </c>
      <c r="D5" s="600"/>
      <c r="E5" s="248"/>
      <c r="F5" s="567"/>
      <c r="G5" s="568"/>
      <c r="H5" s="322">
        <f>G17</f>
        <v>0</v>
      </c>
      <c r="I5" s="322"/>
      <c r="J5" s="727" t="str">
        <f>H15</f>
        <v>       獎勵金印領清冊</v>
      </c>
      <c r="K5" s="728"/>
      <c r="L5" s="729"/>
    </row>
    <row r="6" spans="1:12" ht="18" customHeight="1">
      <c r="A6" s="253"/>
      <c r="B6" s="254"/>
      <c r="C6" s="246" t="s">
        <v>12</v>
      </c>
      <c r="D6" s="600"/>
      <c r="E6" s="248"/>
      <c r="F6" s="567"/>
      <c r="G6" s="568"/>
      <c r="H6" s="322"/>
      <c r="I6" s="322"/>
      <c r="J6" s="730"/>
      <c r="K6" s="731"/>
      <c r="L6" s="732"/>
    </row>
    <row r="7" spans="1:12" ht="18" customHeight="1">
      <c r="A7" s="256"/>
      <c r="B7" s="250"/>
      <c r="C7" s="246" t="s">
        <v>13</v>
      </c>
      <c r="D7" s="600"/>
      <c r="E7" s="248"/>
      <c r="F7" s="567"/>
      <c r="G7" s="568"/>
      <c r="H7" s="322"/>
      <c r="I7" s="322"/>
      <c r="J7" s="733"/>
      <c r="K7" s="734"/>
      <c r="L7" s="735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90" t="s">
        <v>61</v>
      </c>
      <c r="B9" s="344"/>
      <c r="C9" s="290" t="s">
        <v>499</v>
      </c>
      <c r="D9" s="344"/>
      <c r="E9" s="345"/>
      <c r="F9" s="842" t="s">
        <v>367</v>
      </c>
      <c r="G9" s="704"/>
      <c r="H9" s="290" t="s">
        <v>24</v>
      </c>
      <c r="I9" s="368"/>
      <c r="J9" s="291"/>
      <c r="K9" s="290" t="s">
        <v>62</v>
      </c>
      <c r="L9" s="855"/>
    </row>
    <row r="10" spans="1:12" ht="27.75" customHeight="1">
      <c r="A10" s="848"/>
      <c r="B10" s="846"/>
      <c r="C10" s="846"/>
      <c r="D10" s="846"/>
      <c r="E10" s="846"/>
      <c r="F10" s="843"/>
      <c r="G10" s="843"/>
      <c r="H10" s="550"/>
      <c r="I10" s="860"/>
      <c r="J10" s="861"/>
      <c r="K10" s="28"/>
      <c r="L10" s="33"/>
    </row>
    <row r="11" spans="1:12" ht="27.75" customHeight="1">
      <c r="A11" s="849"/>
      <c r="B11" s="847"/>
      <c r="C11" s="847"/>
      <c r="D11" s="847"/>
      <c r="E11" s="847"/>
      <c r="F11" s="844"/>
      <c r="G11" s="844"/>
      <c r="H11" s="551"/>
      <c r="I11" s="858"/>
      <c r="J11" s="859"/>
      <c r="K11" s="34"/>
      <c r="L11" s="35"/>
    </row>
    <row r="12" spans="1:12" ht="27.75" customHeight="1">
      <c r="A12" s="850"/>
      <c r="B12" s="578"/>
      <c r="C12" s="578"/>
      <c r="D12" s="578"/>
      <c r="E12" s="578"/>
      <c r="F12" s="845"/>
      <c r="G12" s="845"/>
      <c r="H12" s="552"/>
      <c r="I12" s="862"/>
      <c r="J12" s="863"/>
      <c r="K12" s="36"/>
      <c r="L12" s="37"/>
    </row>
    <row r="13" ht="6" customHeight="1"/>
    <row r="14" spans="1:12" ht="25.5" customHeight="1">
      <c r="A14" s="342" t="s">
        <v>27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3"/>
    </row>
    <row r="15" spans="1:12" ht="24" customHeight="1">
      <c r="A15" s="184"/>
      <c r="B15" s="185"/>
      <c r="C15" s="185"/>
      <c r="D15" s="185"/>
      <c r="E15" s="185"/>
      <c r="F15" s="185"/>
      <c r="G15" s="187" t="s">
        <v>507</v>
      </c>
      <c r="H15" s="185" t="s">
        <v>335</v>
      </c>
      <c r="I15" s="185"/>
      <c r="J15" s="185"/>
      <c r="K15" s="185"/>
      <c r="L15" s="186"/>
    </row>
    <row r="16" spans="1:12" s="142" customFormat="1" ht="31.5" customHeight="1">
      <c r="A16" s="188" t="s">
        <v>46</v>
      </c>
      <c r="B16" s="114" t="s">
        <v>42</v>
      </c>
      <c r="C16" s="370" t="s">
        <v>16</v>
      </c>
      <c r="D16" s="851"/>
      <c r="E16" s="290" t="s">
        <v>15</v>
      </c>
      <c r="F16" s="282"/>
      <c r="G16" s="290" t="s">
        <v>69</v>
      </c>
      <c r="H16" s="291"/>
      <c r="I16" s="290" t="s">
        <v>47</v>
      </c>
      <c r="J16" s="368"/>
      <c r="K16" s="338"/>
      <c r="L16" s="189" t="s">
        <v>14</v>
      </c>
    </row>
    <row r="17" spans="1:12" ht="28.5" customHeight="1">
      <c r="A17" s="739" t="s">
        <v>70</v>
      </c>
      <c r="B17" s="864"/>
      <c r="C17" s="864"/>
      <c r="D17" s="864"/>
      <c r="E17" s="864"/>
      <c r="F17" s="864"/>
      <c r="G17" s="693">
        <f>SUM(G18:G32)</f>
        <v>0</v>
      </c>
      <c r="H17" s="695"/>
      <c r="I17" s="693"/>
      <c r="J17" s="694"/>
      <c r="K17" s="694"/>
      <c r="L17" s="695"/>
    </row>
    <row r="18" spans="1:12" ht="28.5" customHeight="1">
      <c r="A18" s="19">
        <v>1</v>
      </c>
      <c r="B18" s="19"/>
      <c r="C18" s="339"/>
      <c r="D18" s="339"/>
      <c r="E18" s="854"/>
      <c r="F18" s="324"/>
      <c r="G18" s="856"/>
      <c r="H18" s="857"/>
      <c r="I18" s="290"/>
      <c r="J18" s="368"/>
      <c r="K18" s="338"/>
      <c r="L18" s="2"/>
    </row>
    <row r="19" spans="1:12" ht="28.5" customHeight="1">
      <c r="A19" s="19">
        <v>2</v>
      </c>
      <c r="B19" s="19"/>
      <c r="C19" s="339"/>
      <c r="D19" s="339"/>
      <c r="E19" s="854"/>
      <c r="F19" s="324"/>
      <c r="G19" s="856"/>
      <c r="H19" s="857"/>
      <c r="I19" s="290"/>
      <c r="J19" s="368"/>
      <c r="K19" s="338"/>
      <c r="L19" s="2"/>
    </row>
    <row r="20" spans="1:12" ht="28.5" customHeight="1">
      <c r="A20" s="19">
        <v>3</v>
      </c>
      <c r="B20" s="19"/>
      <c r="C20" s="339"/>
      <c r="D20" s="339"/>
      <c r="E20" s="854"/>
      <c r="F20" s="324"/>
      <c r="G20" s="856"/>
      <c r="H20" s="857"/>
      <c r="I20" s="290"/>
      <c r="J20" s="368"/>
      <c r="K20" s="338"/>
      <c r="L20" s="2"/>
    </row>
    <row r="21" spans="1:12" ht="28.5" customHeight="1">
      <c r="A21" s="19">
        <v>4</v>
      </c>
      <c r="B21" s="19"/>
      <c r="C21" s="339"/>
      <c r="D21" s="339"/>
      <c r="E21" s="854"/>
      <c r="F21" s="324"/>
      <c r="G21" s="856"/>
      <c r="H21" s="857"/>
      <c r="I21" s="290"/>
      <c r="J21" s="368"/>
      <c r="K21" s="338"/>
      <c r="L21" s="2"/>
    </row>
    <row r="22" spans="1:12" ht="28.5" customHeight="1">
      <c r="A22" s="19">
        <v>5</v>
      </c>
      <c r="B22" s="19"/>
      <c r="C22" s="339"/>
      <c r="D22" s="339"/>
      <c r="E22" s="854"/>
      <c r="F22" s="324"/>
      <c r="G22" s="856"/>
      <c r="H22" s="857"/>
      <c r="I22" s="290"/>
      <c r="J22" s="368"/>
      <c r="K22" s="338"/>
      <c r="L22" s="2"/>
    </row>
    <row r="23" spans="1:12" ht="28.5" customHeight="1">
      <c r="A23" s="19">
        <v>6</v>
      </c>
      <c r="B23" s="19"/>
      <c r="C23" s="339"/>
      <c r="D23" s="339"/>
      <c r="E23" s="854"/>
      <c r="F23" s="324"/>
      <c r="G23" s="856"/>
      <c r="H23" s="857"/>
      <c r="I23" s="290"/>
      <c r="J23" s="368"/>
      <c r="K23" s="338"/>
      <c r="L23" s="2"/>
    </row>
    <row r="24" spans="1:12" ht="28.5" customHeight="1">
      <c r="A24" s="19">
        <v>7</v>
      </c>
      <c r="B24" s="19"/>
      <c r="C24" s="339"/>
      <c r="D24" s="339"/>
      <c r="E24" s="854"/>
      <c r="F24" s="324"/>
      <c r="G24" s="856"/>
      <c r="H24" s="857"/>
      <c r="I24" s="290"/>
      <c r="J24" s="368"/>
      <c r="K24" s="338"/>
      <c r="L24" s="2"/>
    </row>
    <row r="25" spans="1:12" ht="28.5" customHeight="1">
      <c r="A25" s="19">
        <v>8</v>
      </c>
      <c r="B25" s="19"/>
      <c r="C25" s="339"/>
      <c r="D25" s="339"/>
      <c r="E25" s="854"/>
      <c r="F25" s="324"/>
      <c r="G25" s="856"/>
      <c r="H25" s="857"/>
      <c r="I25" s="290"/>
      <c r="J25" s="368"/>
      <c r="K25" s="338"/>
      <c r="L25" s="2"/>
    </row>
    <row r="26" spans="1:12" ht="28.5" customHeight="1">
      <c r="A26" s="19">
        <v>9</v>
      </c>
      <c r="B26" s="19"/>
      <c r="C26" s="339"/>
      <c r="D26" s="339"/>
      <c r="E26" s="854"/>
      <c r="F26" s="324"/>
      <c r="G26" s="856"/>
      <c r="H26" s="857"/>
      <c r="I26" s="290"/>
      <c r="J26" s="368"/>
      <c r="K26" s="338"/>
      <c r="L26" s="2"/>
    </row>
    <row r="27" spans="1:12" ht="28.5" customHeight="1">
      <c r="A27" s="19">
        <v>10</v>
      </c>
      <c r="B27" s="19"/>
      <c r="C27" s="339"/>
      <c r="D27" s="339"/>
      <c r="E27" s="854"/>
      <c r="F27" s="324"/>
      <c r="G27" s="856"/>
      <c r="H27" s="857"/>
      <c r="I27" s="290"/>
      <c r="J27" s="368"/>
      <c r="K27" s="338"/>
      <c r="L27" s="2"/>
    </row>
    <row r="28" spans="1:12" ht="28.5" customHeight="1">
      <c r="A28" s="19">
        <v>11</v>
      </c>
      <c r="B28" s="19"/>
      <c r="C28" s="339"/>
      <c r="D28" s="339"/>
      <c r="E28" s="854"/>
      <c r="F28" s="324"/>
      <c r="G28" s="856"/>
      <c r="H28" s="857"/>
      <c r="I28" s="290"/>
      <c r="J28" s="368"/>
      <c r="K28" s="338"/>
      <c r="L28" s="2"/>
    </row>
    <row r="29" spans="1:12" ht="28.5" customHeight="1">
      <c r="A29" s="19">
        <v>12</v>
      </c>
      <c r="B29" s="19"/>
      <c r="C29" s="339"/>
      <c r="D29" s="339"/>
      <c r="E29" s="854"/>
      <c r="F29" s="324"/>
      <c r="G29" s="856"/>
      <c r="H29" s="857"/>
      <c r="I29" s="290"/>
      <c r="J29" s="368"/>
      <c r="K29" s="338"/>
      <c r="L29" s="2"/>
    </row>
    <row r="30" spans="1:12" ht="28.5" customHeight="1">
      <c r="A30" s="19">
        <v>13</v>
      </c>
      <c r="B30" s="19"/>
      <c r="C30" s="339"/>
      <c r="D30" s="339"/>
      <c r="E30" s="854"/>
      <c r="F30" s="324"/>
      <c r="G30" s="856"/>
      <c r="H30" s="857"/>
      <c r="I30" s="290"/>
      <c r="J30" s="368"/>
      <c r="K30" s="338"/>
      <c r="L30" s="2"/>
    </row>
    <row r="31" spans="1:12" ht="28.5" customHeight="1">
      <c r="A31" s="19">
        <v>14</v>
      </c>
      <c r="B31" s="19"/>
      <c r="C31" s="339"/>
      <c r="D31" s="339"/>
      <c r="E31" s="854"/>
      <c r="F31" s="324"/>
      <c r="G31" s="856"/>
      <c r="H31" s="857"/>
      <c r="I31" s="290"/>
      <c r="J31" s="368"/>
      <c r="K31" s="338"/>
      <c r="L31" s="2"/>
    </row>
    <row r="32" spans="1:12" ht="28.5" customHeight="1">
      <c r="A32" s="19">
        <v>15</v>
      </c>
      <c r="B32" s="19"/>
      <c r="C32" s="339"/>
      <c r="D32" s="339"/>
      <c r="E32" s="854"/>
      <c r="F32" s="324"/>
      <c r="G32" s="856"/>
      <c r="H32" s="857"/>
      <c r="I32" s="290"/>
      <c r="J32" s="368"/>
      <c r="K32" s="338"/>
      <c r="L32" s="2"/>
    </row>
  </sheetData>
  <mergeCells count="99">
    <mergeCell ref="G32:H32"/>
    <mergeCell ref="I32:K32"/>
    <mergeCell ref="G30:H30"/>
    <mergeCell ref="I30:K30"/>
    <mergeCell ref="G31:H31"/>
    <mergeCell ref="I31:K31"/>
    <mergeCell ref="G28:H28"/>
    <mergeCell ref="I28:K28"/>
    <mergeCell ref="G29:H29"/>
    <mergeCell ref="I29:K29"/>
    <mergeCell ref="G26:H26"/>
    <mergeCell ref="I26:K26"/>
    <mergeCell ref="G27:H27"/>
    <mergeCell ref="I27:K27"/>
    <mergeCell ref="I21:K21"/>
    <mergeCell ref="G24:H24"/>
    <mergeCell ref="I24:K24"/>
    <mergeCell ref="G25:H25"/>
    <mergeCell ref="I25:K25"/>
    <mergeCell ref="A17:F17"/>
    <mergeCell ref="G17:H17"/>
    <mergeCell ref="I17:L17"/>
    <mergeCell ref="G23:H23"/>
    <mergeCell ref="I23:K23"/>
    <mergeCell ref="G22:H22"/>
    <mergeCell ref="I22:K22"/>
    <mergeCell ref="G20:H20"/>
    <mergeCell ref="I20:K20"/>
    <mergeCell ref="G21:H21"/>
    <mergeCell ref="H10:J10"/>
    <mergeCell ref="H12:J12"/>
    <mergeCell ref="G18:H18"/>
    <mergeCell ref="I18:K18"/>
    <mergeCell ref="H4:I4"/>
    <mergeCell ref="H5:I7"/>
    <mergeCell ref="C5:E5"/>
    <mergeCell ref="F7:G7"/>
    <mergeCell ref="F6:G6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C22:D22"/>
    <mergeCell ref="C20:D20"/>
    <mergeCell ref="E18:F18"/>
    <mergeCell ref="E19:F19"/>
    <mergeCell ref="E20:F20"/>
    <mergeCell ref="C18:D18"/>
    <mergeCell ref="C19:D19"/>
    <mergeCell ref="E21:F21"/>
    <mergeCell ref="C21:D21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J4:L4"/>
    <mergeCell ref="C23:D23"/>
    <mergeCell ref="C24:D24"/>
    <mergeCell ref="C32:D32"/>
    <mergeCell ref="C28:D28"/>
    <mergeCell ref="C29:D29"/>
    <mergeCell ref="C30:D30"/>
    <mergeCell ref="C31:D31"/>
    <mergeCell ref="C26:D26"/>
    <mergeCell ref="C27:D27"/>
    <mergeCell ref="C25:D25"/>
    <mergeCell ref="A9:B9"/>
    <mergeCell ref="A10:B10"/>
    <mergeCell ref="A11:B11"/>
    <mergeCell ref="A12:B12"/>
    <mergeCell ref="C9:E9"/>
    <mergeCell ref="C10:E10"/>
    <mergeCell ref="C11:E11"/>
    <mergeCell ref="C12:E12"/>
    <mergeCell ref="F9:G9"/>
    <mergeCell ref="F10:G10"/>
    <mergeCell ref="F11:G11"/>
    <mergeCell ref="F12:G12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D32"/>
  <sheetViews>
    <sheetView workbookViewId="0" topLeftCell="C16">
      <selection activeCell="S11" sqref="S11:X11"/>
    </sheetView>
  </sheetViews>
  <sheetFormatPr defaultColWidth="9.00390625" defaultRowHeight="16.5"/>
  <cols>
    <col min="1" max="30" width="3.125" style="42" customWidth="1"/>
    <col min="31" max="16384" width="8.875" style="42" customWidth="1"/>
  </cols>
  <sheetData>
    <row r="1" ht="3" customHeight="1"/>
    <row r="2" spans="1:30" ht="27" customHeight="1">
      <c r="A2" s="891" t="s">
        <v>330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</row>
    <row r="3" spans="1:30" ht="29.25" customHeight="1">
      <c r="A3" s="904" t="s">
        <v>263</v>
      </c>
      <c r="B3" s="904"/>
      <c r="C3" s="339"/>
      <c r="D3" s="339"/>
      <c r="E3" s="339"/>
      <c r="F3" s="277"/>
      <c r="G3" s="912" t="s">
        <v>264</v>
      </c>
      <c r="H3" s="913"/>
      <c r="I3" s="914"/>
      <c r="J3" s="902"/>
      <c r="K3" s="902"/>
      <c r="L3" s="902"/>
      <c r="M3" s="902"/>
      <c r="N3" s="903"/>
      <c r="O3" s="904" t="s">
        <v>152</v>
      </c>
      <c r="P3" s="904"/>
      <c r="Q3" s="469"/>
      <c r="R3" s="469"/>
      <c r="S3" s="469"/>
      <c r="T3" s="469"/>
      <c r="U3" s="110" t="s">
        <v>265</v>
      </c>
      <c r="V3" s="795"/>
      <c r="W3" s="797"/>
      <c r="X3" s="572" t="s">
        <v>104</v>
      </c>
      <c r="Y3" s="572"/>
      <c r="Z3" s="739"/>
      <c r="AA3" s="739"/>
      <c r="AB3" s="739"/>
      <c r="AC3" s="739"/>
      <c r="AD3" s="739"/>
    </row>
    <row r="4" spans="1:30" ht="31.5" customHeight="1">
      <c r="A4" s="904" t="s">
        <v>263</v>
      </c>
      <c r="B4" s="904"/>
      <c r="C4" s="339"/>
      <c r="D4" s="339"/>
      <c r="E4" s="339"/>
      <c r="F4" s="277"/>
      <c r="G4" s="912" t="s">
        <v>266</v>
      </c>
      <c r="H4" s="913"/>
      <c r="I4" s="914"/>
      <c r="J4" s="902"/>
      <c r="K4" s="902"/>
      <c r="L4" s="902"/>
      <c r="M4" s="902"/>
      <c r="N4" s="903"/>
      <c r="O4" s="904" t="s">
        <v>152</v>
      </c>
      <c r="P4" s="904"/>
      <c r="Q4" s="469"/>
      <c r="R4" s="469"/>
      <c r="S4" s="469"/>
      <c r="T4" s="469"/>
      <c r="U4" s="110" t="s">
        <v>265</v>
      </c>
      <c r="V4" s="795"/>
      <c r="W4" s="797"/>
      <c r="X4" s="572" t="s">
        <v>104</v>
      </c>
      <c r="Y4" s="572"/>
      <c r="Z4" s="739"/>
      <c r="AA4" s="739"/>
      <c r="AB4" s="739"/>
      <c r="AC4" s="739"/>
      <c r="AD4" s="739"/>
    </row>
    <row r="5" spans="1:30" ht="33.75" customHeight="1">
      <c r="A5" s="408" t="s">
        <v>267</v>
      </c>
      <c r="B5" s="408"/>
      <c r="C5" s="900"/>
      <c r="D5" s="900"/>
      <c r="E5" s="900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</row>
    <row r="6" spans="1:30" ht="21" customHeight="1">
      <c r="A6" s="8" t="s">
        <v>268</v>
      </c>
      <c r="B6" s="8" t="s">
        <v>269</v>
      </c>
      <c r="C6" s="270" t="s">
        <v>270</v>
      </c>
      <c r="D6" s="337"/>
      <c r="E6" s="337"/>
      <c r="F6" s="337"/>
      <c r="G6" s="337"/>
      <c r="H6" s="337"/>
      <c r="I6" s="337"/>
      <c r="J6" s="337"/>
      <c r="K6" s="271"/>
      <c r="L6" s="270" t="s">
        <v>271</v>
      </c>
      <c r="M6" s="337"/>
      <c r="N6" s="337"/>
      <c r="O6" s="899"/>
      <c r="P6" s="23" t="s">
        <v>268</v>
      </c>
      <c r="Q6" s="8" t="s">
        <v>269</v>
      </c>
      <c r="R6" s="270" t="s">
        <v>270</v>
      </c>
      <c r="S6" s="337"/>
      <c r="T6" s="337"/>
      <c r="U6" s="337"/>
      <c r="V6" s="337"/>
      <c r="W6" s="337"/>
      <c r="X6" s="337"/>
      <c r="Y6" s="337"/>
      <c r="Z6" s="271"/>
      <c r="AA6" s="339" t="s">
        <v>271</v>
      </c>
      <c r="AB6" s="339"/>
      <c r="AC6" s="339"/>
      <c r="AD6" s="339"/>
    </row>
    <row r="7" spans="1:30" ht="24" customHeight="1">
      <c r="A7" s="8"/>
      <c r="B7" s="8"/>
      <c r="C7" s="270"/>
      <c r="D7" s="337"/>
      <c r="E7" s="337"/>
      <c r="F7" s="337"/>
      <c r="G7" s="337"/>
      <c r="H7" s="337"/>
      <c r="I7" s="337"/>
      <c r="J7" s="337"/>
      <c r="K7" s="271"/>
      <c r="L7" s="270"/>
      <c r="M7" s="337"/>
      <c r="N7" s="337"/>
      <c r="O7" s="899"/>
      <c r="P7" s="23"/>
      <c r="Q7" s="8"/>
      <c r="R7" s="270"/>
      <c r="S7" s="337"/>
      <c r="T7" s="337"/>
      <c r="U7" s="337"/>
      <c r="V7" s="337"/>
      <c r="W7" s="337"/>
      <c r="X7" s="337"/>
      <c r="Y7" s="337"/>
      <c r="Z7" s="271"/>
      <c r="AA7" s="339"/>
      <c r="AB7" s="339"/>
      <c r="AC7" s="339"/>
      <c r="AD7" s="339"/>
    </row>
    <row r="8" spans="1:30" ht="24" customHeight="1">
      <c r="A8" s="8"/>
      <c r="B8" s="8"/>
      <c r="C8" s="270"/>
      <c r="D8" s="337"/>
      <c r="E8" s="337"/>
      <c r="F8" s="337"/>
      <c r="G8" s="337"/>
      <c r="H8" s="337"/>
      <c r="I8" s="337"/>
      <c r="J8" s="337"/>
      <c r="K8" s="271"/>
      <c r="L8" s="270"/>
      <c r="M8" s="337"/>
      <c r="N8" s="337"/>
      <c r="O8" s="899"/>
      <c r="P8" s="23"/>
      <c r="Q8" s="8"/>
      <c r="R8" s="270"/>
      <c r="S8" s="337"/>
      <c r="T8" s="337"/>
      <c r="U8" s="337"/>
      <c r="V8" s="337"/>
      <c r="W8" s="337"/>
      <c r="X8" s="337"/>
      <c r="Y8" s="337"/>
      <c r="Z8" s="271"/>
      <c r="AA8" s="339"/>
      <c r="AB8" s="339"/>
      <c r="AC8" s="339"/>
      <c r="AD8" s="339"/>
    </row>
    <row r="9" spans="1:30" ht="24" customHeight="1">
      <c r="A9" s="8"/>
      <c r="B9" s="8"/>
      <c r="C9" s="270" t="s">
        <v>272</v>
      </c>
      <c r="D9" s="337"/>
      <c r="E9" s="337"/>
      <c r="F9" s="337"/>
      <c r="G9" s="337"/>
      <c r="H9" s="337"/>
      <c r="I9" s="337"/>
      <c r="J9" s="337"/>
      <c r="K9" s="271"/>
      <c r="L9" s="270"/>
      <c r="M9" s="337"/>
      <c r="N9" s="337"/>
      <c r="O9" s="899"/>
      <c r="P9" s="23"/>
      <c r="Q9" s="8"/>
      <c r="R9" s="270"/>
      <c r="S9" s="337"/>
      <c r="T9" s="337"/>
      <c r="U9" s="337"/>
      <c r="V9" s="337"/>
      <c r="W9" s="337"/>
      <c r="X9" s="337"/>
      <c r="Y9" s="337"/>
      <c r="Z9" s="271"/>
      <c r="AA9" s="339"/>
      <c r="AB9" s="339"/>
      <c r="AC9" s="339"/>
      <c r="AD9" s="339"/>
    </row>
    <row r="10" spans="1:30" ht="23.25" customHeight="1">
      <c r="A10" s="881" t="s">
        <v>273</v>
      </c>
      <c r="B10" s="435"/>
      <c r="C10" s="435"/>
      <c r="D10" s="435"/>
      <c r="E10" s="435"/>
      <c r="F10" s="435"/>
      <c r="G10" s="881" t="s">
        <v>105</v>
      </c>
      <c r="H10" s="435"/>
      <c r="I10" s="435"/>
      <c r="J10" s="435"/>
      <c r="K10" s="435"/>
      <c r="L10" s="435"/>
      <c r="M10" s="881" t="s">
        <v>274</v>
      </c>
      <c r="N10" s="435"/>
      <c r="O10" s="435"/>
      <c r="P10" s="435"/>
      <c r="Q10" s="435"/>
      <c r="R10" s="435"/>
      <c r="S10" s="881"/>
      <c r="T10" s="435"/>
      <c r="U10" s="435"/>
      <c r="V10" s="435"/>
      <c r="W10" s="435"/>
      <c r="X10" s="435"/>
      <c r="Y10" s="898" t="s">
        <v>62</v>
      </c>
      <c r="Z10" s="435"/>
      <c r="AA10" s="435"/>
      <c r="AB10" s="435"/>
      <c r="AC10" s="435"/>
      <c r="AD10" s="338"/>
    </row>
    <row r="11" spans="1:30" ht="32.25" customHeight="1">
      <c r="A11" s="881"/>
      <c r="B11" s="435"/>
      <c r="C11" s="435"/>
      <c r="D11" s="435"/>
      <c r="E11" s="435"/>
      <c r="F11" s="435"/>
      <c r="G11" s="881"/>
      <c r="H11" s="435"/>
      <c r="I11" s="435"/>
      <c r="J11" s="435"/>
      <c r="K11" s="435"/>
      <c r="L11" s="435"/>
      <c r="M11" s="881"/>
      <c r="N11" s="435"/>
      <c r="O11" s="435"/>
      <c r="P11" s="435"/>
      <c r="Q11" s="435"/>
      <c r="R11" s="435"/>
      <c r="S11" s="881"/>
      <c r="T11" s="435"/>
      <c r="U11" s="435"/>
      <c r="V11" s="435"/>
      <c r="W11" s="435"/>
      <c r="X11" s="435"/>
      <c r="Y11" s="898"/>
      <c r="Z11" s="435"/>
      <c r="AA11" s="435"/>
      <c r="AB11" s="435"/>
      <c r="AC11" s="435"/>
      <c r="AD11" s="338"/>
    </row>
    <row r="12" ht="15" customHeight="1">
      <c r="A12" s="112" t="s">
        <v>275</v>
      </c>
    </row>
    <row r="13" spans="1:30" ht="15" customHeight="1">
      <c r="A13" s="112" t="s">
        <v>276</v>
      </c>
      <c r="V13" s="890" t="s">
        <v>277</v>
      </c>
      <c r="W13" s="890"/>
      <c r="X13" s="890"/>
      <c r="Y13" s="890"/>
      <c r="Z13" s="890"/>
      <c r="AA13" s="890"/>
      <c r="AB13" s="890"/>
      <c r="AC13" s="890"/>
      <c r="AD13" s="890"/>
    </row>
    <row r="14" spans="1:30" ht="15" customHeight="1">
      <c r="A14" s="112" t="s">
        <v>278</v>
      </c>
      <c r="V14" s="890"/>
      <c r="W14" s="890"/>
      <c r="X14" s="890"/>
      <c r="Y14" s="890"/>
      <c r="Z14" s="890"/>
      <c r="AA14" s="890"/>
      <c r="AB14" s="890"/>
      <c r="AC14" s="890"/>
      <c r="AD14" s="890"/>
    </row>
    <row r="15" ht="123" customHeight="1"/>
    <row r="16" spans="1:30" ht="30.75" customHeight="1">
      <c r="A16" s="891" t="str">
        <f>A2</f>
        <v>花蓮縣立  國民中學員工出差單  </v>
      </c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</row>
    <row r="17" spans="1:30" ht="23.25" customHeight="1">
      <c r="A17" s="375" t="s">
        <v>89</v>
      </c>
      <c r="B17" s="248"/>
      <c r="C17" s="892">
        <f>C3</f>
        <v>0</v>
      </c>
      <c r="D17" s="892"/>
      <c r="E17" s="892"/>
      <c r="F17" s="892"/>
      <c r="G17" s="375" t="s">
        <v>121</v>
      </c>
      <c r="H17" s="248"/>
      <c r="I17" s="693">
        <f>J3</f>
        <v>0</v>
      </c>
      <c r="J17" s="586"/>
      <c r="K17" s="586"/>
      <c r="L17" s="586"/>
      <c r="M17" s="278"/>
      <c r="N17" s="246" t="s">
        <v>152</v>
      </c>
      <c r="O17" s="443"/>
      <c r="P17" s="893">
        <f>Q3</f>
        <v>0</v>
      </c>
      <c r="Q17" s="894"/>
      <c r="R17" s="894"/>
      <c r="S17" s="895"/>
      <c r="T17" s="375" t="s">
        <v>265</v>
      </c>
      <c r="U17" s="248"/>
      <c r="V17" s="896">
        <f>V3</f>
        <v>0</v>
      </c>
      <c r="W17" s="897"/>
      <c r="X17" s="567" t="s">
        <v>80</v>
      </c>
      <c r="Y17" s="887"/>
      <c r="Z17" s="278"/>
      <c r="AA17" s="567"/>
      <c r="AB17" s="887"/>
      <c r="AC17" s="887"/>
      <c r="AD17" s="568"/>
    </row>
    <row r="18" spans="1:30" ht="18" customHeight="1">
      <c r="A18" s="273" t="s">
        <v>279</v>
      </c>
      <c r="B18" s="909"/>
      <c r="C18" s="888">
        <f>C5</f>
        <v>0</v>
      </c>
      <c r="D18" s="888"/>
      <c r="E18" s="888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567" t="s">
        <v>81</v>
      </c>
      <c r="Y18" s="887"/>
      <c r="Z18" s="278"/>
      <c r="AA18" s="567"/>
      <c r="AB18" s="887"/>
      <c r="AC18" s="887"/>
      <c r="AD18" s="568"/>
    </row>
    <row r="19" spans="1:30" ht="18" customHeight="1">
      <c r="A19" s="910"/>
      <c r="B19" s="911"/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567" t="s">
        <v>280</v>
      </c>
      <c r="Y19" s="887"/>
      <c r="Z19" s="278"/>
      <c r="AA19" s="567"/>
      <c r="AB19" s="887"/>
      <c r="AC19" s="887"/>
      <c r="AD19" s="568"/>
    </row>
    <row r="20" spans="1:30" ht="20.25" customHeight="1">
      <c r="A20" s="111" t="s">
        <v>268</v>
      </c>
      <c r="B20" s="111" t="s">
        <v>269</v>
      </c>
      <c r="C20" s="259" t="s">
        <v>270</v>
      </c>
      <c r="D20" s="251"/>
      <c r="E20" s="251"/>
      <c r="F20" s="538"/>
      <c r="G20" s="538"/>
      <c r="H20" s="538"/>
      <c r="I20" s="538"/>
      <c r="J20" s="252"/>
      <c r="K20" s="290" t="s">
        <v>281</v>
      </c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435"/>
      <c r="Y20" s="338"/>
      <c r="Z20" s="270" t="s">
        <v>271</v>
      </c>
      <c r="AA20" s="435"/>
      <c r="AB20" s="435"/>
      <c r="AC20" s="435"/>
      <c r="AD20" s="338"/>
    </row>
    <row r="21" spans="1:30" ht="21" customHeight="1">
      <c r="A21" s="5"/>
      <c r="B21" s="5"/>
      <c r="C21" s="883"/>
      <c r="D21" s="884"/>
      <c r="E21" s="884"/>
      <c r="F21" s="25" t="s">
        <v>282</v>
      </c>
      <c r="G21" s="771"/>
      <c r="H21" s="771"/>
      <c r="I21" s="771"/>
      <c r="J21" s="772"/>
      <c r="K21" s="885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335"/>
      <c r="Y21" s="336"/>
      <c r="Z21" s="270"/>
      <c r="AA21" s="435"/>
      <c r="AB21" s="435"/>
      <c r="AC21" s="435"/>
      <c r="AD21" s="338"/>
    </row>
    <row r="22" spans="1:30" ht="21" customHeight="1">
      <c r="A22" s="5"/>
      <c r="B22" s="5"/>
      <c r="C22" s="883"/>
      <c r="D22" s="884"/>
      <c r="E22" s="884"/>
      <c r="F22" s="25" t="s">
        <v>282</v>
      </c>
      <c r="G22" s="771"/>
      <c r="H22" s="771"/>
      <c r="I22" s="771"/>
      <c r="J22" s="772"/>
      <c r="K22" s="885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335"/>
      <c r="Y22" s="336"/>
      <c r="Z22" s="270"/>
      <c r="AA22" s="435"/>
      <c r="AB22" s="435"/>
      <c r="AC22" s="435"/>
      <c r="AD22" s="338"/>
    </row>
    <row r="23" spans="1:30" ht="21" customHeight="1">
      <c r="A23" s="5"/>
      <c r="B23" s="5"/>
      <c r="C23" s="883"/>
      <c r="D23" s="884"/>
      <c r="E23" s="884"/>
      <c r="F23" s="25" t="s">
        <v>282</v>
      </c>
      <c r="G23" s="771"/>
      <c r="H23" s="771"/>
      <c r="I23" s="771"/>
      <c r="J23" s="772"/>
      <c r="K23" s="885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335"/>
      <c r="Y23" s="336"/>
      <c r="Z23" s="270"/>
      <c r="AA23" s="435"/>
      <c r="AB23" s="435"/>
      <c r="AC23" s="435"/>
      <c r="AD23" s="338"/>
    </row>
    <row r="24" spans="1:30" ht="21" customHeight="1">
      <c r="A24" s="5"/>
      <c r="B24" s="5"/>
      <c r="C24" s="883"/>
      <c r="D24" s="884"/>
      <c r="E24" s="884"/>
      <c r="F24" s="25" t="s">
        <v>282</v>
      </c>
      <c r="G24" s="771"/>
      <c r="H24" s="771"/>
      <c r="I24" s="771"/>
      <c r="J24" s="772"/>
      <c r="K24" s="885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335"/>
      <c r="Y24" s="336"/>
      <c r="Z24" s="270"/>
      <c r="AA24" s="435"/>
      <c r="AB24" s="435"/>
      <c r="AC24" s="435"/>
      <c r="AD24" s="338"/>
    </row>
    <row r="25" spans="1:30" ht="21" customHeight="1">
      <c r="A25" s="5"/>
      <c r="B25" s="5"/>
      <c r="C25" s="883"/>
      <c r="D25" s="884"/>
      <c r="E25" s="884"/>
      <c r="F25" s="25" t="s">
        <v>282</v>
      </c>
      <c r="G25" s="771"/>
      <c r="H25" s="771"/>
      <c r="I25" s="771"/>
      <c r="J25" s="772"/>
      <c r="K25" s="885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335"/>
      <c r="Y25" s="336"/>
      <c r="Z25" s="270"/>
      <c r="AA25" s="435"/>
      <c r="AB25" s="435"/>
      <c r="AC25" s="435"/>
      <c r="AD25" s="338"/>
    </row>
    <row r="26" spans="1:30" ht="21" customHeight="1">
      <c r="A26" s="5"/>
      <c r="B26" s="5"/>
      <c r="C26" s="883"/>
      <c r="D26" s="884"/>
      <c r="E26" s="884"/>
      <c r="F26" s="25" t="s">
        <v>282</v>
      </c>
      <c r="G26" s="771"/>
      <c r="H26" s="771"/>
      <c r="I26" s="771"/>
      <c r="J26" s="772"/>
      <c r="K26" s="885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335"/>
      <c r="Y26" s="336"/>
      <c r="Z26" s="270"/>
      <c r="AA26" s="435"/>
      <c r="AB26" s="435"/>
      <c r="AC26" s="435"/>
      <c r="AD26" s="338"/>
    </row>
    <row r="27" spans="1:30" ht="18" customHeight="1">
      <c r="A27" s="881" t="s">
        <v>273</v>
      </c>
      <c r="B27" s="435"/>
      <c r="C27" s="435"/>
      <c r="D27" s="435"/>
      <c r="E27" s="435"/>
      <c r="F27" s="435"/>
      <c r="G27" s="338"/>
      <c r="H27" s="881" t="s">
        <v>283</v>
      </c>
      <c r="I27" s="435"/>
      <c r="J27" s="435"/>
      <c r="K27" s="435"/>
      <c r="L27" s="435"/>
      <c r="M27" s="435"/>
      <c r="N27" s="338"/>
      <c r="O27" s="881" t="s">
        <v>84</v>
      </c>
      <c r="P27" s="435"/>
      <c r="Q27" s="435"/>
      <c r="R27" s="435"/>
      <c r="S27" s="435"/>
      <c r="T27" s="435"/>
      <c r="U27" s="435"/>
      <c r="V27" s="338"/>
      <c r="W27" s="882" t="s">
        <v>85</v>
      </c>
      <c r="X27" s="344"/>
      <c r="Y27" s="344"/>
      <c r="Z27" s="344"/>
      <c r="AA27" s="344"/>
      <c r="AB27" s="344"/>
      <c r="AC27" s="344"/>
      <c r="AD27" s="345"/>
    </row>
    <row r="28" spans="1:30" ht="24.75" customHeight="1">
      <c r="A28" s="905"/>
      <c r="B28" s="700"/>
      <c r="C28" s="700"/>
      <c r="D28" s="700"/>
      <c r="E28" s="700"/>
      <c r="F28" s="700"/>
      <c r="G28" s="701"/>
      <c r="H28" s="905"/>
      <c r="I28" s="700"/>
      <c r="J28" s="700"/>
      <c r="K28" s="700"/>
      <c r="L28" s="700"/>
      <c r="M28" s="700"/>
      <c r="N28" s="701"/>
      <c r="O28" s="906"/>
      <c r="P28" s="907"/>
      <c r="Q28" s="907"/>
      <c r="R28" s="907"/>
      <c r="S28" s="907"/>
      <c r="T28" s="907"/>
      <c r="U28" s="907"/>
      <c r="V28" s="908"/>
      <c r="W28" s="871"/>
      <c r="X28" s="700"/>
      <c r="Y28" s="700"/>
      <c r="Z28" s="700"/>
      <c r="AA28" s="700"/>
      <c r="AB28" s="700"/>
      <c r="AC28" s="700"/>
      <c r="AD28" s="701"/>
    </row>
    <row r="29" spans="1:30" ht="24.75" customHeight="1">
      <c r="A29" s="872"/>
      <c r="B29" s="873"/>
      <c r="C29" s="873"/>
      <c r="D29" s="873"/>
      <c r="E29" s="873"/>
      <c r="F29" s="873"/>
      <c r="G29" s="874"/>
      <c r="H29" s="872"/>
      <c r="I29" s="873"/>
      <c r="J29" s="873"/>
      <c r="K29" s="873"/>
      <c r="L29" s="873"/>
      <c r="M29" s="873"/>
      <c r="N29" s="874"/>
      <c r="O29" s="875"/>
      <c r="P29" s="876"/>
      <c r="Q29" s="876"/>
      <c r="R29" s="876"/>
      <c r="S29" s="876"/>
      <c r="T29" s="876"/>
      <c r="U29" s="876"/>
      <c r="V29" s="877"/>
      <c r="W29" s="878"/>
      <c r="X29" s="879"/>
      <c r="Y29" s="879"/>
      <c r="Z29" s="879"/>
      <c r="AA29" s="879"/>
      <c r="AB29" s="879"/>
      <c r="AC29" s="879"/>
      <c r="AD29" s="880"/>
    </row>
    <row r="30" spans="1:30" ht="24.75" customHeight="1">
      <c r="A30" s="866"/>
      <c r="B30" s="702"/>
      <c r="C30" s="702"/>
      <c r="D30" s="702"/>
      <c r="E30" s="702"/>
      <c r="F30" s="702"/>
      <c r="G30" s="703"/>
      <c r="H30" s="866"/>
      <c r="I30" s="702"/>
      <c r="J30" s="702"/>
      <c r="K30" s="702"/>
      <c r="L30" s="702"/>
      <c r="M30" s="702"/>
      <c r="N30" s="703"/>
      <c r="O30" s="867"/>
      <c r="P30" s="868"/>
      <c r="Q30" s="868"/>
      <c r="R30" s="868"/>
      <c r="S30" s="868"/>
      <c r="T30" s="868"/>
      <c r="U30" s="868"/>
      <c r="V30" s="869"/>
      <c r="W30" s="870"/>
      <c r="X30" s="702"/>
      <c r="Y30" s="702"/>
      <c r="Z30" s="702"/>
      <c r="AA30" s="702"/>
      <c r="AB30" s="702"/>
      <c r="AC30" s="702"/>
      <c r="AD30" s="703"/>
    </row>
    <row r="31" spans="1:30" ht="15" customHeight="1">
      <c r="A31" s="112" t="s">
        <v>284</v>
      </c>
      <c r="U31" s="593" t="s">
        <v>285</v>
      </c>
      <c r="V31" s="593"/>
      <c r="W31" s="593"/>
      <c r="X31" s="593"/>
      <c r="Y31" s="593"/>
      <c r="Z31" s="593"/>
      <c r="AA31" s="593"/>
      <c r="AB31" s="593"/>
      <c r="AC31" s="593"/>
      <c r="AD31" s="593"/>
    </row>
    <row r="32" spans="1:30" ht="15" customHeight="1">
      <c r="A32" s="112" t="s">
        <v>286</v>
      </c>
      <c r="U32" s="865"/>
      <c r="V32" s="865"/>
      <c r="W32" s="865"/>
      <c r="X32" s="865"/>
      <c r="Y32" s="865"/>
      <c r="Z32" s="865"/>
      <c r="AA32" s="865"/>
      <c r="AB32" s="865"/>
      <c r="AC32" s="865"/>
      <c r="AD32" s="865"/>
    </row>
  </sheetData>
  <mergeCells count="109"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A4:B4"/>
    <mergeCell ref="C4:F4"/>
    <mergeCell ref="G4:I4"/>
    <mergeCell ref="J3:N3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C24:E24"/>
    <mergeCell ref="G24:J24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Y10:AD10"/>
    <mergeCell ref="M11:R11"/>
    <mergeCell ref="S11:X11"/>
    <mergeCell ref="Y11:AD11"/>
    <mergeCell ref="M10:R10"/>
    <mergeCell ref="S10:X10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Z24:AD24"/>
    <mergeCell ref="C25:E25"/>
    <mergeCell ref="G25:J25"/>
    <mergeCell ref="K25:Y25"/>
    <mergeCell ref="Z25:AD25"/>
    <mergeCell ref="Z26:AD26"/>
    <mergeCell ref="A27:G27"/>
    <mergeCell ref="H27:N27"/>
    <mergeCell ref="O27:V27"/>
    <mergeCell ref="W27:AD27"/>
    <mergeCell ref="W28:AD28"/>
    <mergeCell ref="A29:G29"/>
    <mergeCell ref="H29:N29"/>
    <mergeCell ref="O29:V29"/>
    <mergeCell ref="W29:AD29"/>
    <mergeCell ref="U31:AD32"/>
    <mergeCell ref="A30:G30"/>
    <mergeCell ref="H30:N30"/>
    <mergeCell ref="O30:V30"/>
    <mergeCell ref="W30:AD30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D13">
      <selection activeCell="I4" sqref="I4:J4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923" t="s">
        <v>334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</row>
    <row r="3" spans="1:13" ht="17.25" customHeight="1">
      <c r="A3" s="341" t="s">
        <v>40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21" customHeight="1">
      <c r="A4" s="339" t="s">
        <v>31</v>
      </c>
      <c r="B4" s="339"/>
      <c r="C4" s="339"/>
      <c r="D4" s="258" t="s">
        <v>11</v>
      </c>
      <c r="E4" s="258"/>
      <c r="F4" s="258"/>
      <c r="G4" s="258" t="s">
        <v>12</v>
      </c>
      <c r="H4" s="258"/>
      <c r="I4" s="258" t="s">
        <v>13</v>
      </c>
      <c r="J4" s="258"/>
      <c r="K4" s="258" t="s">
        <v>39</v>
      </c>
      <c r="L4" s="258"/>
      <c r="M4" s="21" t="s">
        <v>14</v>
      </c>
    </row>
    <row r="5" spans="1:13" ht="26.25" customHeight="1">
      <c r="A5" s="339" t="s">
        <v>30</v>
      </c>
      <c r="B5" s="339"/>
      <c r="C5" s="339"/>
      <c r="D5" s="854"/>
      <c r="E5" s="854"/>
      <c r="F5" s="854"/>
      <c r="G5" s="572"/>
      <c r="H5" s="572"/>
      <c r="I5" s="572" t="s">
        <v>38</v>
      </c>
      <c r="J5" s="572"/>
      <c r="K5" s="934">
        <f>M16</f>
        <v>0</v>
      </c>
      <c r="L5" s="934"/>
      <c r="M5" s="22" t="s">
        <v>29</v>
      </c>
    </row>
    <row r="6" spans="1:13" ht="21" customHeight="1">
      <c r="A6" s="739" t="s">
        <v>15</v>
      </c>
      <c r="B6" s="739"/>
      <c r="C6" s="354"/>
      <c r="D6" s="354"/>
      <c r="E6" s="2" t="s">
        <v>16</v>
      </c>
      <c r="F6" s="354"/>
      <c r="G6" s="354"/>
      <c r="H6" s="2" t="s">
        <v>18</v>
      </c>
      <c r="I6" s="2"/>
      <c r="J6" s="20" t="s">
        <v>19</v>
      </c>
      <c r="K6" s="354"/>
      <c r="L6" s="269"/>
      <c r="M6" s="932" t="s">
        <v>36</v>
      </c>
    </row>
    <row r="7" spans="1:13" ht="26.25" customHeight="1">
      <c r="A7" s="927" t="s">
        <v>37</v>
      </c>
      <c r="B7" s="928"/>
      <c r="C7" s="929"/>
      <c r="D7" s="424"/>
      <c r="E7" s="569"/>
      <c r="F7" s="569"/>
      <c r="G7" s="569"/>
      <c r="H7" s="569"/>
      <c r="I7" s="569"/>
      <c r="J7" s="569"/>
      <c r="K7" s="569"/>
      <c r="L7" s="570"/>
      <c r="M7" s="933"/>
    </row>
    <row r="8" spans="1:13" ht="18" customHeight="1">
      <c r="A8" s="924" t="s">
        <v>0</v>
      </c>
      <c r="B8" s="925"/>
      <c r="C8" s="739" t="s">
        <v>3</v>
      </c>
      <c r="D8" s="739"/>
      <c r="E8" s="739"/>
      <c r="F8" s="798" t="s">
        <v>28</v>
      </c>
      <c r="G8" s="799"/>
      <c r="H8" s="799"/>
      <c r="I8" s="800"/>
      <c r="J8" s="766" t="s">
        <v>7</v>
      </c>
      <c r="K8" s="766" t="s">
        <v>8</v>
      </c>
      <c r="L8" s="930" t="s">
        <v>9</v>
      </c>
      <c r="M8" s="766" t="s">
        <v>10</v>
      </c>
    </row>
    <row r="9" spans="1:13" ht="18.75" customHeight="1">
      <c r="A9" s="4" t="s">
        <v>2</v>
      </c>
      <c r="B9" s="4" t="s">
        <v>1</v>
      </c>
      <c r="C9" s="739"/>
      <c r="D9" s="739"/>
      <c r="E9" s="739"/>
      <c r="F9" s="2" t="s">
        <v>5</v>
      </c>
      <c r="G9" s="2" t="s">
        <v>4</v>
      </c>
      <c r="H9" s="2" t="s">
        <v>6</v>
      </c>
      <c r="I9" s="2" t="s">
        <v>17</v>
      </c>
      <c r="J9" s="926"/>
      <c r="K9" s="926"/>
      <c r="L9" s="931"/>
      <c r="M9" s="926"/>
    </row>
    <row r="10" spans="1:13" ht="19.5" customHeight="1">
      <c r="A10" s="5"/>
      <c r="B10" s="5"/>
      <c r="C10" s="572" t="s">
        <v>20</v>
      </c>
      <c r="D10" s="572"/>
      <c r="E10" s="572"/>
      <c r="F10" s="3"/>
      <c r="G10" s="3"/>
      <c r="H10" s="3"/>
      <c r="I10" s="3"/>
      <c r="J10" s="3"/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572" t="s">
        <v>20</v>
      </c>
      <c r="D11" s="572"/>
      <c r="E11" s="572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572" t="s">
        <v>20</v>
      </c>
      <c r="D12" s="572"/>
      <c r="E12" s="572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572" t="s">
        <v>20</v>
      </c>
      <c r="D13" s="572"/>
      <c r="E13" s="572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572" t="s">
        <v>20</v>
      </c>
      <c r="D14" s="572"/>
      <c r="E14" s="572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572" t="s">
        <v>20</v>
      </c>
      <c r="D15" s="572"/>
      <c r="E15" s="572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739" t="s">
        <v>21</v>
      </c>
      <c r="B16" s="739"/>
      <c r="C16" s="739"/>
      <c r="D16" s="739"/>
      <c r="E16" s="739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339" t="s">
        <v>22</v>
      </c>
      <c r="B17" s="339"/>
      <c r="C17" s="339"/>
      <c r="D17" s="339"/>
      <c r="E17" s="339"/>
      <c r="F17" s="339" t="s">
        <v>26</v>
      </c>
      <c r="G17" s="339"/>
      <c r="H17" s="339"/>
      <c r="I17" s="339" t="s">
        <v>24</v>
      </c>
      <c r="J17" s="339"/>
      <c r="K17" s="339"/>
      <c r="L17" s="270" t="s">
        <v>23</v>
      </c>
      <c r="M17" s="271"/>
    </row>
    <row r="18" spans="1:13" ht="24" customHeight="1">
      <c r="A18" s="595"/>
      <c r="B18" s="596"/>
      <c r="C18" s="596"/>
      <c r="D18" s="596"/>
      <c r="E18" s="597"/>
      <c r="F18" s="296"/>
      <c r="G18" s="921"/>
      <c r="H18" s="922"/>
      <c r="I18" s="296"/>
      <c r="J18" s="921"/>
      <c r="K18" s="922"/>
      <c r="L18" s="592"/>
      <c r="M18" s="594"/>
    </row>
    <row r="19" spans="1:13" ht="24" customHeight="1">
      <c r="A19" s="57"/>
      <c r="B19" s="59"/>
      <c r="C19" s="59"/>
      <c r="D19" s="59"/>
      <c r="E19" s="58"/>
      <c r="F19" s="72"/>
      <c r="G19" s="73"/>
      <c r="H19" s="74"/>
      <c r="I19" s="72"/>
      <c r="J19" s="73"/>
      <c r="K19" s="74"/>
      <c r="L19" s="57"/>
      <c r="M19" s="58"/>
    </row>
    <row r="20" spans="1:13" ht="24" customHeight="1">
      <c r="A20" s="916" t="s">
        <v>35</v>
      </c>
      <c r="B20" s="917"/>
      <c r="C20" s="917"/>
      <c r="D20" s="917"/>
      <c r="E20" s="918"/>
      <c r="F20" s="287"/>
      <c r="G20" s="919"/>
      <c r="H20" s="920"/>
      <c r="I20" s="287"/>
      <c r="J20" s="919"/>
      <c r="K20" s="920"/>
      <c r="L20" s="598"/>
      <c r="M20" s="599"/>
    </row>
    <row r="21" ht="6" customHeight="1"/>
    <row r="22" spans="1:13" ht="16.5">
      <c r="A22" s="346" t="s">
        <v>27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331</v>
      </c>
      <c r="G32" s="483">
        <f>M16</f>
        <v>0</v>
      </c>
      <c r="H32" s="483"/>
      <c r="I32" s="483"/>
      <c r="J32" s="483"/>
      <c r="K32" s="483"/>
      <c r="L32" s="483"/>
      <c r="M32" s="915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470">
        <f>C6</f>
        <v>0</v>
      </c>
      <c r="J33" s="470"/>
      <c r="K33" s="470"/>
      <c r="L33" s="15" t="s">
        <v>34</v>
      </c>
      <c r="M33" s="17"/>
    </row>
  </sheetData>
  <mergeCells count="48">
    <mergeCell ref="I4:J4"/>
    <mergeCell ref="D5:F5"/>
    <mergeCell ref="G5:H5"/>
    <mergeCell ref="I5:J5"/>
    <mergeCell ref="A4:C4"/>
    <mergeCell ref="F6:G6"/>
    <mergeCell ref="C6:D6"/>
    <mergeCell ref="M6:M7"/>
    <mergeCell ref="A6:B6"/>
    <mergeCell ref="K6:L6"/>
    <mergeCell ref="K5:L5"/>
    <mergeCell ref="K4:L4"/>
    <mergeCell ref="D4:F4"/>
    <mergeCell ref="G4:H4"/>
    <mergeCell ref="K8:K9"/>
    <mergeCell ref="F18:H18"/>
    <mergeCell ref="F20:H20"/>
    <mergeCell ref="A5:C5"/>
    <mergeCell ref="A7:C7"/>
    <mergeCell ref="D7:L7"/>
    <mergeCell ref="L8:L9"/>
    <mergeCell ref="C12:E12"/>
    <mergeCell ref="C13:E13"/>
    <mergeCell ref="C14:E14"/>
    <mergeCell ref="C10:E10"/>
    <mergeCell ref="C8:E9"/>
    <mergeCell ref="F8:I8"/>
    <mergeCell ref="J8:J9"/>
    <mergeCell ref="A2:M2"/>
    <mergeCell ref="A3:M3"/>
    <mergeCell ref="I17:K17"/>
    <mergeCell ref="F17:H17"/>
    <mergeCell ref="A17:E17"/>
    <mergeCell ref="C15:E15"/>
    <mergeCell ref="A8:B8"/>
    <mergeCell ref="A16:E16"/>
    <mergeCell ref="C11:E11"/>
    <mergeCell ref="M8:M9"/>
    <mergeCell ref="A22:M22"/>
    <mergeCell ref="G32:M32"/>
    <mergeCell ref="I33:K33"/>
    <mergeCell ref="L17:M17"/>
    <mergeCell ref="L20:M20"/>
    <mergeCell ref="L18:M18"/>
    <mergeCell ref="A18:E18"/>
    <mergeCell ref="A20:E20"/>
    <mergeCell ref="I20:K20"/>
    <mergeCell ref="I18:K18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workbookViewId="0" topLeftCell="A1">
      <selection activeCell="H11" sqref="H11:J11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86" customFormat="1" ht="5.25" customHeight="1">
      <c r="D1" s="86" t="s">
        <v>176</v>
      </c>
      <c r="H1" s="86" t="s">
        <v>177</v>
      </c>
      <c r="I1" s="115"/>
      <c r="K1" s="92" t="s">
        <v>178</v>
      </c>
    </row>
    <row r="2" spans="1:13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花蓮縣立  國民中學</v>
      </c>
      <c r="I2" s="151" t="s">
        <v>317</v>
      </c>
      <c r="J2" s="151"/>
      <c r="K2" s="174"/>
      <c r="L2" s="151"/>
      <c r="M2" s="151"/>
    </row>
    <row r="3" spans="1:13" ht="17.25" customHeight="1">
      <c r="A3" s="341" t="s">
        <v>179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9.5" customHeight="1">
      <c r="A4" s="284" t="s">
        <v>180</v>
      </c>
      <c r="B4" s="434"/>
      <c r="C4" s="285"/>
      <c r="D4" s="284" t="s">
        <v>181</v>
      </c>
      <c r="E4" s="435"/>
      <c r="F4" s="435"/>
      <c r="G4" s="338"/>
      <c r="H4" s="284" t="s">
        <v>182</v>
      </c>
      <c r="I4" s="271"/>
      <c r="J4" s="440" t="s">
        <v>183</v>
      </c>
      <c r="K4" s="344"/>
      <c r="L4" s="344"/>
      <c r="M4" s="345"/>
    </row>
    <row r="5" spans="1:13" ht="19.5" customHeight="1">
      <c r="A5" s="259" t="s">
        <v>184</v>
      </c>
      <c r="B5" s="251"/>
      <c r="C5" s="437"/>
      <c r="D5" s="246" t="s">
        <v>185</v>
      </c>
      <c r="E5" s="248"/>
      <c r="F5" s="567"/>
      <c r="G5" s="568"/>
      <c r="H5" s="379">
        <f>J18</f>
        <v>0</v>
      </c>
      <c r="I5" s="380"/>
      <c r="J5" s="727" t="str">
        <f>G14</f>
        <v>辦理           講習鐘點費</v>
      </c>
      <c r="K5" s="728"/>
      <c r="L5" s="728"/>
      <c r="M5" s="729"/>
    </row>
    <row r="6" spans="1:13" ht="19.5" customHeight="1">
      <c r="A6" s="253"/>
      <c r="B6" s="254"/>
      <c r="C6" s="438"/>
      <c r="D6" s="246" t="s">
        <v>186</v>
      </c>
      <c r="E6" s="248"/>
      <c r="F6" s="567"/>
      <c r="G6" s="568"/>
      <c r="H6" s="381"/>
      <c r="I6" s="382"/>
      <c r="J6" s="730"/>
      <c r="K6" s="731"/>
      <c r="L6" s="731"/>
      <c r="M6" s="732"/>
    </row>
    <row r="7" spans="1:13" ht="19.5" customHeight="1">
      <c r="A7" s="256"/>
      <c r="B7" s="250"/>
      <c r="C7" s="439"/>
      <c r="D7" s="246" t="s">
        <v>187</v>
      </c>
      <c r="E7" s="248"/>
      <c r="F7" s="567"/>
      <c r="G7" s="568"/>
      <c r="H7" s="383"/>
      <c r="I7" s="384"/>
      <c r="J7" s="733"/>
      <c r="K7" s="734"/>
      <c r="L7" s="734"/>
      <c r="M7" s="735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270" t="s">
        <v>188</v>
      </c>
      <c r="B9" s="949"/>
      <c r="C9" s="949"/>
      <c r="D9" s="855"/>
      <c r="E9" s="444" t="s">
        <v>487</v>
      </c>
      <c r="F9" s="842"/>
      <c r="G9" s="950"/>
      <c r="H9" s="290" t="s">
        <v>366</v>
      </c>
      <c r="I9" s="368"/>
      <c r="J9" s="291"/>
      <c r="K9" s="290" t="s">
        <v>189</v>
      </c>
      <c r="L9" s="368"/>
      <c r="M9" s="291"/>
    </row>
    <row r="10" spans="1:13" ht="39" customHeight="1">
      <c r="A10" s="550" t="s">
        <v>190</v>
      </c>
      <c r="B10" s="700"/>
      <c r="C10" s="700"/>
      <c r="D10" s="701"/>
      <c r="E10" s="705"/>
      <c r="F10" s="946"/>
      <c r="G10" s="946"/>
      <c r="H10" s="550"/>
      <c r="I10" s="700"/>
      <c r="J10" s="700"/>
      <c r="K10" s="392"/>
      <c r="L10" s="860"/>
      <c r="M10" s="861"/>
    </row>
    <row r="11" spans="1:13" ht="42.75" customHeight="1">
      <c r="A11" s="552" t="s">
        <v>191</v>
      </c>
      <c r="B11" s="702"/>
      <c r="C11" s="702"/>
      <c r="D11" s="703"/>
      <c r="E11" s="707"/>
      <c r="F11" s="947"/>
      <c r="G11" s="947"/>
      <c r="H11" s="552"/>
      <c r="I11" s="702"/>
      <c r="J11" s="702"/>
      <c r="K11" s="948"/>
      <c r="L11" s="862"/>
      <c r="M11" s="863"/>
    </row>
    <row r="12" ht="6" customHeight="1"/>
    <row r="13" spans="1:13" ht="38.25" customHeight="1">
      <c r="A13" s="342" t="s">
        <v>192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</row>
    <row r="14" spans="1:13" ht="33" customHeight="1">
      <c r="A14" s="175"/>
      <c r="B14" s="176"/>
      <c r="C14" s="176"/>
      <c r="D14" s="176"/>
      <c r="E14" s="176"/>
      <c r="F14" s="177" t="s">
        <v>315</v>
      </c>
      <c r="G14" s="176" t="s">
        <v>402</v>
      </c>
      <c r="H14" s="38"/>
      <c r="I14" s="176"/>
      <c r="J14" s="176"/>
      <c r="K14" s="176" t="s">
        <v>401</v>
      </c>
      <c r="L14" s="176"/>
      <c r="M14" s="183"/>
    </row>
    <row r="15" spans="1:13" s="42" customFormat="1" ht="30" customHeight="1">
      <c r="A15" s="290" t="s">
        <v>193</v>
      </c>
      <c r="B15" s="282"/>
      <c r="C15" s="283"/>
      <c r="D15" s="368" t="s">
        <v>194</v>
      </c>
      <c r="E15" s="282"/>
      <c r="F15" s="283"/>
      <c r="G15" s="114" t="s">
        <v>195</v>
      </c>
      <c r="H15" s="75" t="s">
        <v>196</v>
      </c>
      <c r="I15" s="31" t="s">
        <v>502</v>
      </c>
      <c r="J15" s="31" t="s">
        <v>503</v>
      </c>
      <c r="K15" s="41" t="s">
        <v>197</v>
      </c>
      <c r="L15" s="269" t="s">
        <v>198</v>
      </c>
      <c r="M15" s="784"/>
    </row>
    <row r="16" spans="1:13" s="42" customFormat="1" ht="35.25" customHeight="1">
      <c r="A16" s="290" t="s">
        <v>199</v>
      </c>
      <c r="B16" s="435"/>
      <c r="C16" s="435"/>
      <c r="D16" s="435"/>
      <c r="E16" s="435"/>
      <c r="F16" s="435"/>
      <c r="G16" s="435"/>
      <c r="H16" s="435"/>
      <c r="I16" s="338"/>
      <c r="J16" s="944">
        <f>SUM(K17,K19,K21,K23,K27)</f>
        <v>0</v>
      </c>
      <c r="K16" s="945"/>
      <c r="L16" s="269"/>
      <c r="M16" s="784"/>
    </row>
    <row r="17" spans="1:13" s="42" customFormat="1" ht="31.5" customHeight="1">
      <c r="A17" s="270"/>
      <c r="B17" s="435"/>
      <c r="C17" s="338"/>
      <c r="D17" s="337"/>
      <c r="E17" s="435"/>
      <c r="F17" s="338"/>
      <c r="G17" s="40"/>
      <c r="H17" s="23"/>
      <c r="I17" s="116"/>
      <c r="J17" s="3"/>
      <c r="K17" s="117">
        <f>I17*J17</f>
        <v>0</v>
      </c>
      <c r="L17" s="269"/>
      <c r="M17" s="784"/>
    </row>
    <row r="18" spans="1:13" s="42" customFormat="1" ht="34.5" customHeight="1" thickBot="1">
      <c r="A18" s="935" t="s">
        <v>200</v>
      </c>
      <c r="B18" s="936"/>
      <c r="C18" s="937"/>
      <c r="D18" s="938"/>
      <c r="E18" s="939"/>
      <c r="F18" s="940"/>
      <c r="G18" s="118" t="s">
        <v>201</v>
      </c>
      <c r="H18" s="941"/>
      <c r="I18" s="942"/>
      <c r="J18" s="942"/>
      <c r="K18" s="942"/>
      <c r="L18" s="942"/>
      <c r="M18" s="943"/>
    </row>
    <row r="19" spans="1:13" s="42" customFormat="1" ht="31.5" customHeight="1" thickTop="1">
      <c r="A19" s="270"/>
      <c r="B19" s="435"/>
      <c r="C19" s="338"/>
      <c r="D19" s="337"/>
      <c r="E19" s="435"/>
      <c r="F19" s="338"/>
      <c r="G19" s="40"/>
      <c r="H19" s="23"/>
      <c r="I19" s="116"/>
      <c r="J19" s="3"/>
      <c r="K19" s="117">
        <f>I19*J19</f>
        <v>0</v>
      </c>
      <c r="L19" s="269"/>
      <c r="M19" s="784"/>
    </row>
    <row r="20" spans="1:13" s="42" customFormat="1" ht="34.5" customHeight="1" thickBot="1">
      <c r="A20" s="935" t="s">
        <v>200</v>
      </c>
      <c r="B20" s="936"/>
      <c r="C20" s="937"/>
      <c r="D20" s="938"/>
      <c r="E20" s="939"/>
      <c r="F20" s="940"/>
      <c r="G20" s="118" t="s">
        <v>201</v>
      </c>
      <c r="H20" s="941"/>
      <c r="I20" s="942"/>
      <c r="J20" s="942"/>
      <c r="K20" s="942"/>
      <c r="L20" s="942"/>
      <c r="M20" s="943"/>
    </row>
    <row r="21" spans="1:13" s="42" customFormat="1" ht="31.5" customHeight="1" thickTop="1">
      <c r="A21" s="270"/>
      <c r="B21" s="435"/>
      <c r="C21" s="338"/>
      <c r="D21" s="337"/>
      <c r="E21" s="435"/>
      <c r="F21" s="338"/>
      <c r="G21" s="40"/>
      <c r="H21" s="23"/>
      <c r="I21" s="116"/>
      <c r="J21" s="3"/>
      <c r="K21" s="117">
        <f>I21*J21</f>
        <v>0</v>
      </c>
      <c r="L21" s="269"/>
      <c r="M21" s="784"/>
    </row>
    <row r="22" spans="1:13" s="42" customFormat="1" ht="34.5" customHeight="1" thickBot="1">
      <c r="A22" s="935" t="s">
        <v>200</v>
      </c>
      <c r="B22" s="936"/>
      <c r="C22" s="937"/>
      <c r="D22" s="938"/>
      <c r="E22" s="939"/>
      <c r="F22" s="940"/>
      <c r="G22" s="118" t="s">
        <v>201</v>
      </c>
      <c r="H22" s="941"/>
      <c r="I22" s="942"/>
      <c r="J22" s="942"/>
      <c r="K22" s="942"/>
      <c r="L22" s="942"/>
      <c r="M22" s="943"/>
    </row>
    <row r="23" spans="1:13" s="42" customFormat="1" ht="31.5" customHeight="1" thickTop="1">
      <c r="A23" s="270"/>
      <c r="B23" s="435"/>
      <c r="C23" s="338"/>
      <c r="D23" s="337"/>
      <c r="E23" s="435"/>
      <c r="F23" s="338"/>
      <c r="G23" s="40"/>
      <c r="H23" s="23"/>
      <c r="I23" s="116"/>
      <c r="J23" s="3"/>
      <c r="K23" s="117">
        <f>I23*J23</f>
        <v>0</v>
      </c>
      <c r="L23" s="269"/>
      <c r="M23" s="784"/>
    </row>
    <row r="24" spans="1:13" s="42" customFormat="1" ht="34.5" customHeight="1" thickBot="1">
      <c r="A24" s="935" t="s">
        <v>200</v>
      </c>
      <c r="B24" s="936"/>
      <c r="C24" s="937"/>
      <c r="D24" s="938"/>
      <c r="E24" s="939"/>
      <c r="F24" s="940"/>
      <c r="G24" s="118" t="s">
        <v>201</v>
      </c>
      <c r="H24" s="941"/>
      <c r="I24" s="942"/>
      <c r="J24" s="942"/>
      <c r="K24" s="942"/>
      <c r="L24" s="942"/>
      <c r="M24" s="943"/>
    </row>
    <row r="25" spans="1:13" s="42" customFormat="1" ht="31.5" customHeight="1" thickTop="1">
      <c r="A25" s="270"/>
      <c r="B25" s="435"/>
      <c r="C25" s="338"/>
      <c r="D25" s="337"/>
      <c r="E25" s="435"/>
      <c r="F25" s="338"/>
      <c r="G25" s="40"/>
      <c r="H25" s="23"/>
      <c r="I25" s="116"/>
      <c r="J25" s="3"/>
      <c r="K25" s="117">
        <f>I25*J25</f>
        <v>0</v>
      </c>
      <c r="L25" s="269"/>
      <c r="M25" s="784"/>
    </row>
    <row r="26" spans="1:13" s="42" customFormat="1" ht="34.5" customHeight="1" thickBot="1">
      <c r="A26" s="935" t="s">
        <v>200</v>
      </c>
      <c r="B26" s="936"/>
      <c r="C26" s="937"/>
      <c r="D26" s="938"/>
      <c r="E26" s="939"/>
      <c r="F26" s="940"/>
      <c r="G26" s="118" t="s">
        <v>201</v>
      </c>
      <c r="H26" s="941"/>
      <c r="I26" s="942"/>
      <c r="J26" s="942"/>
      <c r="K26" s="942"/>
      <c r="L26" s="942"/>
      <c r="M26" s="943"/>
    </row>
    <row r="27" spans="1:13" s="42" customFormat="1" ht="31.5" customHeight="1" thickTop="1">
      <c r="A27" s="270"/>
      <c r="B27" s="435"/>
      <c r="C27" s="338"/>
      <c r="D27" s="337"/>
      <c r="E27" s="435"/>
      <c r="F27" s="338"/>
      <c r="G27" s="40"/>
      <c r="H27" s="23"/>
      <c r="I27" s="116"/>
      <c r="J27" s="3"/>
      <c r="K27" s="117">
        <f>I27*J27</f>
        <v>0</v>
      </c>
      <c r="L27" s="269"/>
      <c r="M27" s="784"/>
    </row>
    <row r="28" spans="1:13" s="42" customFormat="1" ht="34.5" customHeight="1" thickBot="1">
      <c r="A28" s="935" t="s">
        <v>200</v>
      </c>
      <c r="B28" s="936"/>
      <c r="C28" s="937"/>
      <c r="D28" s="938"/>
      <c r="E28" s="939"/>
      <c r="F28" s="940"/>
      <c r="G28" s="118" t="s">
        <v>201</v>
      </c>
      <c r="H28" s="941"/>
      <c r="I28" s="942"/>
      <c r="J28" s="942"/>
      <c r="K28" s="942"/>
      <c r="L28" s="942"/>
      <c r="M28" s="943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mergeCells count="68">
    <mergeCell ref="A9:D9"/>
    <mergeCell ref="H5:I7"/>
    <mergeCell ref="A3:M3"/>
    <mergeCell ref="A4:C4"/>
    <mergeCell ref="A5:C7"/>
    <mergeCell ref="D6:E6"/>
    <mergeCell ref="D7:E7"/>
    <mergeCell ref="F5:G5"/>
    <mergeCell ref="E9:G9"/>
    <mergeCell ref="J4:M4"/>
    <mergeCell ref="J5:M7"/>
    <mergeCell ref="H4:I4"/>
    <mergeCell ref="D5:E5"/>
    <mergeCell ref="D4:G4"/>
    <mergeCell ref="F6:G6"/>
    <mergeCell ref="F7:G7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A11:D11"/>
    <mergeCell ref="A16:I16"/>
    <mergeCell ref="J16:K16"/>
    <mergeCell ref="E10:G10"/>
    <mergeCell ref="E11:G11"/>
    <mergeCell ref="L16:M16"/>
    <mergeCell ref="A17:C17"/>
    <mergeCell ref="D17:F17"/>
    <mergeCell ref="L17:M17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22">
      <selection activeCell="K30" sqref="K30:O30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94</v>
      </c>
      <c r="F1" s="77"/>
      <c r="G1" s="77"/>
      <c r="H1" s="77"/>
      <c r="I1" s="77"/>
      <c r="J1" s="77"/>
      <c r="K1" s="77"/>
      <c r="L1" s="77"/>
      <c r="M1" s="77" t="s">
        <v>95</v>
      </c>
      <c r="N1" s="77"/>
      <c r="O1" s="77"/>
      <c r="P1" s="77"/>
      <c r="Q1" s="78"/>
      <c r="R1" s="78"/>
      <c r="S1" s="78"/>
      <c r="T1" s="77"/>
      <c r="U1" s="78" t="s">
        <v>96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國民中學</v>
      </c>
      <c r="O2" s="151" t="s">
        <v>317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41" t="s">
        <v>50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4" spans="1:25" ht="18" customHeight="1">
      <c r="A4" s="270" t="s">
        <v>51</v>
      </c>
      <c r="B4" s="337"/>
      <c r="C4" s="338"/>
      <c r="D4" s="339" t="s">
        <v>52</v>
      </c>
      <c r="E4" s="339"/>
      <c r="F4" s="339"/>
      <c r="G4" s="339"/>
      <c r="H4" s="339"/>
      <c r="I4" s="339"/>
      <c r="J4" s="340"/>
      <c r="K4" s="340"/>
      <c r="L4" s="339" t="s">
        <v>97</v>
      </c>
      <c r="M4" s="339"/>
      <c r="N4" s="339"/>
      <c r="O4" s="340"/>
      <c r="P4" s="277"/>
      <c r="Q4" s="258" t="s">
        <v>53</v>
      </c>
      <c r="R4" s="277"/>
      <c r="S4" s="277"/>
      <c r="T4" s="277"/>
      <c r="U4" s="277"/>
      <c r="V4" s="277"/>
      <c r="W4" s="277"/>
      <c r="X4" s="277"/>
      <c r="Y4" s="277"/>
    </row>
    <row r="5" spans="1:25" ht="19.5" customHeight="1">
      <c r="A5" s="259" t="s">
        <v>54</v>
      </c>
      <c r="B5" s="251"/>
      <c r="C5" s="252"/>
      <c r="D5" s="246" t="s">
        <v>55</v>
      </c>
      <c r="E5" s="247"/>
      <c r="F5" s="248"/>
      <c r="G5" s="249"/>
      <c r="H5" s="319"/>
      <c r="I5" s="319"/>
      <c r="J5" s="320"/>
      <c r="K5" s="321"/>
      <c r="L5" s="322">
        <f>C27</f>
        <v>0</v>
      </c>
      <c r="M5" s="322"/>
      <c r="N5" s="322"/>
      <c r="O5" s="323"/>
      <c r="P5" s="324"/>
      <c r="Q5" s="325">
        <f>A29</f>
        <v>0</v>
      </c>
      <c r="R5" s="326"/>
      <c r="S5" s="326"/>
      <c r="T5" s="326"/>
      <c r="U5" s="326"/>
      <c r="V5" s="326"/>
      <c r="W5" s="326"/>
      <c r="X5" s="326"/>
      <c r="Y5" s="327"/>
    </row>
    <row r="6" spans="1:25" ht="19.5" customHeight="1">
      <c r="A6" s="253"/>
      <c r="B6" s="254"/>
      <c r="C6" s="255"/>
      <c r="D6" s="246" t="s">
        <v>56</v>
      </c>
      <c r="E6" s="247"/>
      <c r="F6" s="248"/>
      <c r="G6" s="249"/>
      <c r="H6" s="319"/>
      <c r="I6" s="319"/>
      <c r="J6" s="320"/>
      <c r="K6" s="321"/>
      <c r="L6" s="322"/>
      <c r="M6" s="322"/>
      <c r="N6" s="322"/>
      <c r="O6" s="323"/>
      <c r="P6" s="324"/>
      <c r="Q6" s="328"/>
      <c r="R6" s="329"/>
      <c r="S6" s="329"/>
      <c r="T6" s="329"/>
      <c r="U6" s="329"/>
      <c r="V6" s="329"/>
      <c r="W6" s="329"/>
      <c r="X6" s="329"/>
      <c r="Y6" s="330"/>
    </row>
    <row r="7" spans="1:25" ht="19.5" customHeight="1">
      <c r="A7" s="256"/>
      <c r="B7" s="250"/>
      <c r="C7" s="245"/>
      <c r="D7" s="246" t="s">
        <v>57</v>
      </c>
      <c r="E7" s="247"/>
      <c r="F7" s="248"/>
      <c r="G7" s="249"/>
      <c r="H7" s="319"/>
      <c r="I7" s="319"/>
      <c r="J7" s="320"/>
      <c r="K7" s="321"/>
      <c r="L7" s="322"/>
      <c r="M7" s="322"/>
      <c r="N7" s="322"/>
      <c r="O7" s="323"/>
      <c r="P7" s="324"/>
      <c r="Q7" s="331"/>
      <c r="R7" s="332"/>
      <c r="S7" s="332"/>
      <c r="T7" s="332"/>
      <c r="U7" s="332"/>
      <c r="V7" s="332"/>
      <c r="W7" s="332"/>
      <c r="X7" s="332"/>
      <c r="Y7" s="333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90" t="s">
        <v>341</v>
      </c>
      <c r="B9" s="282"/>
      <c r="C9" s="282"/>
      <c r="D9" s="282"/>
      <c r="E9" s="283"/>
      <c r="F9" s="290" t="s">
        <v>343</v>
      </c>
      <c r="G9" s="282"/>
      <c r="H9" s="282"/>
      <c r="I9" s="282"/>
      <c r="J9" s="283"/>
      <c r="K9" s="270" t="s">
        <v>350</v>
      </c>
      <c r="L9" s="263"/>
      <c r="M9" s="263"/>
      <c r="N9" s="263"/>
      <c r="O9" s="257"/>
      <c r="P9" s="290" t="s">
        <v>63</v>
      </c>
      <c r="Q9" s="282"/>
      <c r="R9" s="282"/>
      <c r="S9" s="282"/>
      <c r="T9" s="283"/>
      <c r="U9" s="290" t="s">
        <v>58</v>
      </c>
      <c r="V9" s="282"/>
      <c r="W9" s="282"/>
      <c r="X9" s="282"/>
      <c r="Y9" s="283"/>
    </row>
    <row r="10" spans="1:25" ht="31.5" customHeight="1">
      <c r="A10" s="296"/>
      <c r="B10" s="297"/>
      <c r="C10" s="297"/>
      <c r="D10" s="297"/>
      <c r="E10" s="293"/>
      <c r="F10" s="296"/>
      <c r="G10" s="297"/>
      <c r="H10" s="297"/>
      <c r="I10" s="297"/>
      <c r="J10" s="293"/>
      <c r="K10" s="262"/>
      <c r="L10" s="297"/>
      <c r="M10" s="297"/>
      <c r="N10" s="297"/>
      <c r="O10" s="293"/>
      <c r="P10" s="296"/>
      <c r="Q10" s="297"/>
      <c r="R10" s="297"/>
      <c r="S10" s="297"/>
      <c r="T10" s="293"/>
      <c r="U10" s="315"/>
      <c r="V10" s="316"/>
      <c r="W10" s="316"/>
      <c r="X10" s="316"/>
      <c r="Y10" s="317"/>
    </row>
    <row r="11" spans="1:25" ht="31.5" customHeight="1">
      <c r="A11" s="266" t="s">
        <v>342</v>
      </c>
      <c r="B11" s="267"/>
      <c r="C11" s="267"/>
      <c r="D11" s="267"/>
      <c r="E11" s="268"/>
      <c r="F11" s="318"/>
      <c r="G11" s="309"/>
      <c r="H11" s="309"/>
      <c r="I11" s="309"/>
      <c r="J11" s="308"/>
      <c r="K11" s="269" t="s">
        <v>351</v>
      </c>
      <c r="L11" s="260"/>
      <c r="M11" s="260"/>
      <c r="N11" s="260"/>
      <c r="O11" s="261"/>
      <c r="P11" s="318"/>
      <c r="Q11" s="309"/>
      <c r="R11" s="309"/>
      <c r="S11" s="309"/>
      <c r="T11" s="308"/>
      <c r="U11" s="306"/>
      <c r="V11" s="307"/>
      <c r="W11" s="307"/>
      <c r="X11" s="307"/>
      <c r="Y11" s="305"/>
    </row>
    <row r="12" spans="1:25" ht="31.5" customHeight="1">
      <c r="A12" s="287"/>
      <c r="B12" s="288"/>
      <c r="C12" s="288"/>
      <c r="D12" s="288"/>
      <c r="E12" s="289"/>
      <c r="F12" s="287"/>
      <c r="G12" s="288"/>
      <c r="H12" s="288"/>
      <c r="I12" s="288"/>
      <c r="J12" s="289"/>
      <c r="K12" s="287"/>
      <c r="L12" s="288"/>
      <c r="M12" s="288"/>
      <c r="N12" s="288"/>
      <c r="O12" s="289"/>
      <c r="P12" s="287"/>
      <c r="Q12" s="288"/>
      <c r="R12" s="288"/>
      <c r="S12" s="288"/>
      <c r="T12" s="289"/>
      <c r="U12" s="312"/>
      <c r="V12" s="313"/>
      <c r="W12" s="313"/>
      <c r="X12" s="313"/>
      <c r="Y12" s="314"/>
    </row>
    <row r="13" ht="6" customHeight="1"/>
    <row r="14" spans="1:25" ht="87" customHeight="1">
      <c r="A14" s="342" t="s">
        <v>59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3"/>
      <c r="W14" s="343"/>
      <c r="X14" s="343"/>
      <c r="Y14" s="343"/>
    </row>
    <row r="15" spans="1:25" ht="26.2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58" t="s">
        <v>339</v>
      </c>
      <c r="O15" s="157" t="s">
        <v>338</v>
      </c>
      <c r="P15" s="157"/>
      <c r="Q15" s="157"/>
      <c r="R15" s="157"/>
      <c r="S15" s="157"/>
      <c r="T15" s="157"/>
      <c r="U15" s="157"/>
      <c r="V15" s="95"/>
      <c r="W15" s="95"/>
      <c r="X15" s="95"/>
      <c r="Y15" s="71"/>
    </row>
    <row r="16" spans="1:25" ht="24" customHeight="1">
      <c r="A16" s="80" t="s">
        <v>60</v>
      </c>
      <c r="B16" s="284" t="s">
        <v>98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5"/>
      <c r="O16" s="270" t="s">
        <v>99</v>
      </c>
      <c r="P16" s="271"/>
      <c r="Q16" s="270" t="s">
        <v>100</v>
      </c>
      <c r="R16" s="271"/>
      <c r="S16" s="272" t="s">
        <v>101</v>
      </c>
      <c r="T16" s="277"/>
      <c r="U16" s="277"/>
      <c r="V16" s="273" t="s">
        <v>102</v>
      </c>
      <c r="W16" s="264"/>
      <c r="X16" s="264"/>
      <c r="Y16" s="265"/>
    </row>
    <row r="17" spans="1:25" ht="24" customHeight="1">
      <c r="A17" s="81">
        <v>1</v>
      </c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6"/>
      <c r="O17" s="284"/>
      <c r="P17" s="285"/>
      <c r="Q17" s="286"/>
      <c r="R17" s="278"/>
      <c r="S17" s="274"/>
      <c r="T17" s="279"/>
      <c r="U17" s="275"/>
      <c r="V17" s="276">
        <f>Q17*S17</f>
        <v>0</v>
      </c>
      <c r="W17" s="277"/>
      <c r="X17" s="277"/>
      <c r="Y17" s="277"/>
    </row>
    <row r="18" spans="1:25" ht="24" customHeight="1">
      <c r="A18" s="81">
        <v>2</v>
      </c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6"/>
      <c r="O18" s="284"/>
      <c r="P18" s="285"/>
      <c r="Q18" s="286"/>
      <c r="R18" s="278"/>
      <c r="S18" s="274"/>
      <c r="T18" s="279"/>
      <c r="U18" s="275"/>
      <c r="V18" s="276">
        <f>R18*T18</f>
        <v>0</v>
      </c>
      <c r="W18" s="277"/>
      <c r="X18" s="277"/>
      <c r="Y18" s="277"/>
    </row>
    <row r="19" spans="1:25" ht="24" customHeight="1">
      <c r="A19" s="81">
        <v>3</v>
      </c>
      <c r="B19" s="334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6"/>
      <c r="O19" s="284"/>
      <c r="P19" s="285"/>
      <c r="Q19" s="286"/>
      <c r="R19" s="278"/>
      <c r="S19" s="274"/>
      <c r="T19" s="279"/>
      <c r="U19" s="275"/>
      <c r="V19" s="276">
        <f aca="true" t="shared" si="0" ref="V19:V26">R19*T19</f>
        <v>0</v>
      </c>
      <c r="W19" s="277"/>
      <c r="X19" s="277"/>
      <c r="Y19" s="277"/>
    </row>
    <row r="20" spans="1:25" ht="24" customHeight="1">
      <c r="A20" s="81">
        <v>4</v>
      </c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6"/>
      <c r="O20" s="284"/>
      <c r="P20" s="285"/>
      <c r="Q20" s="286"/>
      <c r="R20" s="278"/>
      <c r="S20" s="274"/>
      <c r="T20" s="279"/>
      <c r="U20" s="275"/>
      <c r="V20" s="276">
        <f t="shared" si="0"/>
        <v>0</v>
      </c>
      <c r="W20" s="277"/>
      <c r="X20" s="277"/>
      <c r="Y20" s="277"/>
    </row>
    <row r="21" spans="1:25" ht="24" customHeight="1">
      <c r="A21" s="81">
        <v>5</v>
      </c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284"/>
      <c r="P21" s="285"/>
      <c r="Q21" s="286"/>
      <c r="R21" s="278"/>
      <c r="S21" s="274"/>
      <c r="T21" s="279"/>
      <c r="U21" s="275"/>
      <c r="V21" s="276">
        <f t="shared" si="0"/>
        <v>0</v>
      </c>
      <c r="W21" s="277"/>
      <c r="X21" s="277"/>
      <c r="Y21" s="277"/>
    </row>
    <row r="22" spans="1:25" ht="24" customHeight="1">
      <c r="A22" s="81">
        <v>6</v>
      </c>
      <c r="B22" s="334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  <c r="O22" s="284"/>
      <c r="P22" s="285"/>
      <c r="Q22" s="286"/>
      <c r="R22" s="278"/>
      <c r="S22" s="274"/>
      <c r="T22" s="279"/>
      <c r="U22" s="275"/>
      <c r="V22" s="276">
        <f t="shared" si="0"/>
        <v>0</v>
      </c>
      <c r="W22" s="277"/>
      <c r="X22" s="277"/>
      <c r="Y22" s="277"/>
    </row>
    <row r="23" spans="1:25" ht="24" customHeight="1">
      <c r="A23" s="81">
        <v>7</v>
      </c>
      <c r="B23" s="334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6"/>
      <c r="O23" s="284"/>
      <c r="P23" s="285"/>
      <c r="Q23" s="286"/>
      <c r="R23" s="278"/>
      <c r="S23" s="274"/>
      <c r="T23" s="279"/>
      <c r="U23" s="275"/>
      <c r="V23" s="276">
        <f t="shared" si="0"/>
        <v>0</v>
      </c>
      <c r="W23" s="277"/>
      <c r="X23" s="277"/>
      <c r="Y23" s="277"/>
    </row>
    <row r="24" spans="1:25" ht="24" customHeight="1">
      <c r="A24" s="81">
        <v>8</v>
      </c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6"/>
      <c r="O24" s="284"/>
      <c r="P24" s="285"/>
      <c r="Q24" s="286"/>
      <c r="R24" s="278"/>
      <c r="S24" s="274"/>
      <c r="T24" s="279"/>
      <c r="U24" s="275"/>
      <c r="V24" s="276">
        <f t="shared" si="0"/>
        <v>0</v>
      </c>
      <c r="W24" s="277"/>
      <c r="X24" s="277"/>
      <c r="Y24" s="277"/>
    </row>
    <row r="25" spans="1:25" ht="24" customHeight="1">
      <c r="A25" s="81">
        <v>9</v>
      </c>
      <c r="B25" s="334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6"/>
      <c r="O25" s="284"/>
      <c r="P25" s="285"/>
      <c r="Q25" s="286"/>
      <c r="R25" s="278"/>
      <c r="S25" s="274"/>
      <c r="T25" s="279"/>
      <c r="U25" s="275"/>
      <c r="V25" s="276">
        <f t="shared" si="0"/>
        <v>0</v>
      </c>
      <c r="W25" s="277"/>
      <c r="X25" s="277"/>
      <c r="Y25" s="277"/>
    </row>
    <row r="26" spans="1:25" ht="24" customHeight="1">
      <c r="A26" s="81">
        <v>10</v>
      </c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284"/>
      <c r="P26" s="285"/>
      <c r="Q26" s="286"/>
      <c r="R26" s="278"/>
      <c r="S26" s="274"/>
      <c r="T26" s="279"/>
      <c r="U26" s="275"/>
      <c r="V26" s="276">
        <f t="shared" si="0"/>
        <v>0</v>
      </c>
      <c r="W26" s="277"/>
      <c r="X26" s="277"/>
      <c r="Y26" s="277"/>
    </row>
    <row r="27" spans="1:25" ht="32.25" customHeight="1">
      <c r="A27" s="290" t="s">
        <v>43</v>
      </c>
      <c r="B27" s="291"/>
      <c r="C27" s="292">
        <f>SUM(V17:Y26)</f>
        <v>0</v>
      </c>
      <c r="D27" s="279"/>
      <c r="E27" s="279"/>
      <c r="F27" s="279"/>
      <c r="G27" s="280">
        <f>C27</f>
        <v>0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1"/>
    </row>
    <row r="28" spans="1:25" ht="18.75" customHeight="1">
      <c r="A28" s="290" t="s">
        <v>44</v>
      </c>
      <c r="B28" s="282"/>
      <c r="C28" s="282"/>
      <c r="D28" s="282"/>
      <c r="E28" s="283"/>
      <c r="F28" s="290" t="s">
        <v>26</v>
      </c>
      <c r="G28" s="282"/>
      <c r="H28" s="282"/>
      <c r="I28" s="282"/>
      <c r="J28" s="283"/>
      <c r="K28" s="290" t="s">
        <v>313</v>
      </c>
      <c r="L28" s="282"/>
      <c r="M28" s="282"/>
      <c r="N28" s="282"/>
      <c r="O28" s="283"/>
      <c r="P28" s="290" t="s">
        <v>24</v>
      </c>
      <c r="Q28" s="282"/>
      <c r="R28" s="282"/>
      <c r="S28" s="282"/>
      <c r="T28" s="283"/>
      <c r="U28" s="290" t="s">
        <v>62</v>
      </c>
      <c r="V28" s="282"/>
      <c r="W28" s="282"/>
      <c r="X28" s="282"/>
      <c r="Y28" s="283"/>
    </row>
    <row r="29" spans="1:25" ht="36" customHeight="1">
      <c r="A29" s="303"/>
      <c r="B29" s="304"/>
      <c r="C29" s="304"/>
      <c r="D29" s="304"/>
      <c r="E29" s="299"/>
      <c r="F29" s="296"/>
      <c r="G29" s="297"/>
      <c r="H29" s="297"/>
      <c r="I29" s="297"/>
      <c r="J29" s="293"/>
      <c r="K29" s="296"/>
      <c r="L29" s="297"/>
      <c r="M29" s="297"/>
      <c r="N29" s="297"/>
      <c r="O29" s="293"/>
      <c r="P29" s="296"/>
      <c r="Q29" s="297"/>
      <c r="R29" s="297"/>
      <c r="S29" s="297"/>
      <c r="T29" s="293"/>
      <c r="U29" s="315"/>
      <c r="V29" s="316"/>
      <c r="W29" s="316"/>
      <c r="X29" s="316"/>
      <c r="Y29" s="317"/>
    </row>
    <row r="30" spans="1:25" ht="36" customHeight="1">
      <c r="A30" s="300"/>
      <c r="B30" s="301"/>
      <c r="C30" s="301"/>
      <c r="D30" s="301"/>
      <c r="E30" s="302"/>
      <c r="F30" s="318"/>
      <c r="G30" s="309"/>
      <c r="H30" s="309"/>
      <c r="I30" s="309"/>
      <c r="J30" s="308"/>
      <c r="K30" s="318"/>
      <c r="L30" s="309"/>
      <c r="M30" s="309"/>
      <c r="N30" s="309"/>
      <c r="O30" s="308"/>
      <c r="P30" s="318"/>
      <c r="Q30" s="309"/>
      <c r="R30" s="309"/>
      <c r="S30" s="309"/>
      <c r="T30" s="308"/>
      <c r="U30" s="306"/>
      <c r="V30" s="307"/>
      <c r="W30" s="307"/>
      <c r="X30" s="307"/>
      <c r="Y30" s="305"/>
    </row>
    <row r="31" spans="1:25" ht="36" customHeight="1">
      <c r="A31" s="298"/>
      <c r="B31" s="294"/>
      <c r="C31" s="294"/>
      <c r="D31" s="294"/>
      <c r="E31" s="295"/>
      <c r="F31" s="287"/>
      <c r="G31" s="288"/>
      <c r="H31" s="288"/>
      <c r="I31" s="288"/>
      <c r="J31" s="289"/>
      <c r="K31" s="287"/>
      <c r="L31" s="288"/>
      <c r="M31" s="288"/>
      <c r="N31" s="288"/>
      <c r="O31" s="289"/>
      <c r="P31" s="287"/>
      <c r="Q31" s="288"/>
      <c r="R31" s="288"/>
      <c r="S31" s="288"/>
      <c r="T31" s="289"/>
      <c r="U31" s="312"/>
      <c r="V31" s="313"/>
      <c r="W31" s="313"/>
      <c r="X31" s="313"/>
      <c r="Y31" s="314"/>
    </row>
    <row r="32" ht="28.5" customHeight="1">
      <c r="A32" s="1" t="s">
        <v>484</v>
      </c>
    </row>
  </sheetData>
  <mergeCells count="111"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  <mergeCell ref="B25:N25"/>
    <mergeCell ref="B24:N24"/>
    <mergeCell ref="A4:C4"/>
    <mergeCell ref="D4:K4"/>
    <mergeCell ref="L4:P4"/>
    <mergeCell ref="O16:P16"/>
    <mergeCell ref="G7:K7"/>
    <mergeCell ref="B20:N20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workbookViewId="0" topLeftCell="A1">
      <selection activeCell="H9" sqref="H9:I11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86" customFormat="1" ht="10.5" customHeight="1">
      <c r="E1" s="86" t="s">
        <v>352</v>
      </c>
      <c r="J1" s="86" t="s">
        <v>353</v>
      </c>
      <c r="K1" s="115"/>
      <c r="M1" s="92" t="s">
        <v>354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國民中學</v>
      </c>
      <c r="K2" s="151" t="s">
        <v>355</v>
      </c>
      <c r="L2" s="151"/>
      <c r="M2" s="174"/>
      <c r="N2" s="151"/>
      <c r="O2" s="151"/>
    </row>
    <row r="3" spans="1:15" ht="17.25" customHeight="1">
      <c r="A3" s="341" t="s">
        <v>356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9.5" customHeight="1">
      <c r="A4" s="284" t="s">
        <v>357</v>
      </c>
      <c r="B4" s="434"/>
      <c r="C4" s="285"/>
      <c r="D4" s="284" t="s">
        <v>371</v>
      </c>
      <c r="E4" s="344"/>
      <c r="F4" s="344"/>
      <c r="G4" s="344"/>
      <c r="H4" s="344"/>
      <c r="I4" s="345"/>
      <c r="J4" s="284" t="s">
        <v>358</v>
      </c>
      <c r="K4" s="271"/>
      <c r="L4" s="440" t="s">
        <v>359</v>
      </c>
      <c r="M4" s="344"/>
      <c r="N4" s="344"/>
      <c r="O4" s="345"/>
    </row>
    <row r="5" spans="1:15" ht="19.5" customHeight="1">
      <c r="A5" s="259" t="s">
        <v>360</v>
      </c>
      <c r="B5" s="251"/>
      <c r="C5" s="437"/>
      <c r="D5" s="339" t="s">
        <v>11</v>
      </c>
      <c r="E5" s="340"/>
      <c r="F5" s="340"/>
      <c r="G5" s="770"/>
      <c r="H5" s="771"/>
      <c r="I5" s="772"/>
      <c r="J5" s="715">
        <f>J30</f>
        <v>0</v>
      </c>
      <c r="K5" s="716"/>
      <c r="L5" s="727" t="str">
        <f>I14</f>
        <v>     月份            教學鐘點費</v>
      </c>
      <c r="M5" s="728"/>
      <c r="N5" s="728"/>
      <c r="O5" s="729"/>
    </row>
    <row r="6" spans="1:15" ht="19.5" customHeight="1">
      <c r="A6" s="253"/>
      <c r="B6" s="254"/>
      <c r="C6" s="438"/>
      <c r="D6" s="339" t="s">
        <v>12</v>
      </c>
      <c r="E6" s="340"/>
      <c r="F6" s="340"/>
      <c r="G6" s="770"/>
      <c r="H6" s="771"/>
      <c r="I6" s="772"/>
      <c r="J6" s="717"/>
      <c r="K6" s="718"/>
      <c r="L6" s="730"/>
      <c r="M6" s="731"/>
      <c r="N6" s="731"/>
      <c r="O6" s="732"/>
    </row>
    <row r="7" spans="1:15" ht="19.5" customHeight="1">
      <c r="A7" s="256"/>
      <c r="B7" s="250"/>
      <c r="C7" s="439"/>
      <c r="D7" s="339" t="s">
        <v>370</v>
      </c>
      <c r="E7" s="340"/>
      <c r="F7" s="340"/>
      <c r="G7" s="770"/>
      <c r="H7" s="771"/>
      <c r="I7" s="772"/>
      <c r="J7" s="719"/>
      <c r="K7" s="720"/>
      <c r="L7" s="733"/>
      <c r="M7" s="734"/>
      <c r="N7" s="734"/>
      <c r="O7" s="735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70" t="s">
        <v>361</v>
      </c>
      <c r="B9" s="344"/>
      <c r="C9" s="344"/>
      <c r="D9" s="344"/>
      <c r="E9" s="270" t="s">
        <v>501</v>
      </c>
      <c r="F9" s="344"/>
      <c r="G9" s="345"/>
      <c r="H9" s="842" t="s">
        <v>367</v>
      </c>
      <c r="I9" s="704"/>
      <c r="J9" s="290" t="s">
        <v>366</v>
      </c>
      <c r="K9" s="368"/>
      <c r="L9" s="291"/>
      <c r="M9" s="290" t="s">
        <v>362</v>
      </c>
      <c r="N9" s="368"/>
      <c r="O9" s="291"/>
    </row>
    <row r="10" spans="1:15" ht="39" customHeight="1">
      <c r="A10" s="848" t="s">
        <v>363</v>
      </c>
      <c r="B10" s="955"/>
      <c r="C10" s="955"/>
      <c r="D10" s="955"/>
      <c r="E10" s="955"/>
      <c r="F10" s="955"/>
      <c r="G10" s="955"/>
      <c r="H10" s="843"/>
      <c r="I10" s="843"/>
      <c r="J10" s="550"/>
      <c r="K10" s="700"/>
      <c r="L10" s="700"/>
      <c r="M10" s="392"/>
      <c r="N10" s="860"/>
      <c r="O10" s="861"/>
    </row>
    <row r="11" spans="1:15" ht="42.75" customHeight="1">
      <c r="A11" s="850" t="s">
        <v>364</v>
      </c>
      <c r="B11" s="956"/>
      <c r="C11" s="956"/>
      <c r="D11" s="956"/>
      <c r="E11" s="956"/>
      <c r="F11" s="578"/>
      <c r="G11" s="578"/>
      <c r="H11" s="845"/>
      <c r="I11" s="845"/>
      <c r="J11" s="552"/>
      <c r="K11" s="702"/>
      <c r="L11" s="702"/>
      <c r="M11" s="948"/>
      <c r="N11" s="862"/>
      <c r="O11" s="863"/>
    </row>
    <row r="12" ht="6" customHeight="1"/>
    <row r="13" spans="1:15" ht="38.25" customHeight="1" thickBot="1">
      <c r="A13" s="346" t="s">
        <v>365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7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315</v>
      </c>
      <c r="I14" s="200" t="s">
        <v>403</v>
      </c>
      <c r="J14" s="202"/>
      <c r="K14" s="200"/>
      <c r="L14" s="200"/>
      <c r="M14" s="200"/>
      <c r="N14" s="200" t="s">
        <v>401</v>
      </c>
      <c r="O14" s="203"/>
    </row>
    <row r="15" spans="1:15" s="42" customFormat="1" ht="24.75" customHeight="1">
      <c r="A15" s="721" t="s">
        <v>368</v>
      </c>
      <c r="B15" s="711" t="s">
        <v>15</v>
      </c>
      <c r="C15" s="723"/>
      <c r="D15" s="724"/>
      <c r="E15" s="269" t="s">
        <v>388</v>
      </c>
      <c r="F15" s="427"/>
      <c r="G15" s="427"/>
      <c r="H15" s="427"/>
      <c r="I15" s="428"/>
      <c r="J15" s="269" t="s">
        <v>373</v>
      </c>
      <c r="K15" s="427"/>
      <c r="L15" s="427"/>
      <c r="M15" s="428"/>
      <c r="N15" s="711" t="s">
        <v>398</v>
      </c>
      <c r="O15" s="712"/>
    </row>
    <row r="16" spans="1:15" s="42" customFormat="1" ht="24.75" customHeight="1">
      <c r="A16" s="722"/>
      <c r="B16" s="713"/>
      <c r="C16" s="725"/>
      <c r="D16" s="726"/>
      <c r="E16" s="19" t="s">
        <v>374</v>
      </c>
      <c r="F16" s="567" t="s">
        <v>375</v>
      </c>
      <c r="G16" s="568"/>
      <c r="H16" s="19" t="s">
        <v>376</v>
      </c>
      <c r="I16" s="19" t="s">
        <v>70</v>
      </c>
      <c r="J16" s="19" t="s">
        <v>369</v>
      </c>
      <c r="K16" s="19" t="s">
        <v>377</v>
      </c>
      <c r="L16" s="19" t="s">
        <v>378</v>
      </c>
      <c r="M16" s="19" t="s">
        <v>70</v>
      </c>
      <c r="N16" s="713"/>
      <c r="O16" s="714"/>
    </row>
    <row r="17" spans="1:15" s="42" customFormat="1" ht="24.75" customHeight="1">
      <c r="A17" s="952" t="s">
        <v>379</v>
      </c>
      <c r="B17" s="739"/>
      <c r="C17" s="739"/>
      <c r="D17" s="739"/>
      <c r="E17" s="194" t="s">
        <v>380</v>
      </c>
      <c r="F17" s="742"/>
      <c r="G17" s="743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71">
        <f>SUM(I17,M17)</f>
        <v>0</v>
      </c>
      <c r="O17" s="748"/>
    </row>
    <row r="18" spans="1:15" s="42" customFormat="1" ht="24.75" customHeight="1">
      <c r="A18" s="953"/>
      <c r="B18" s="739"/>
      <c r="C18" s="739"/>
      <c r="D18" s="739"/>
      <c r="E18" s="741" t="s">
        <v>381</v>
      </c>
      <c r="F18" s="744" t="s">
        <v>382</v>
      </c>
      <c r="G18" s="744"/>
      <c r="H18" s="198" t="s">
        <v>383</v>
      </c>
      <c r="I18" s="198"/>
      <c r="J18" s="198"/>
      <c r="K18" s="197" t="s">
        <v>384</v>
      </c>
      <c r="L18" s="744" t="s">
        <v>385</v>
      </c>
      <c r="M18" s="744"/>
      <c r="N18" s="739" t="s">
        <v>386</v>
      </c>
      <c r="O18" s="746"/>
    </row>
    <row r="19" spans="1:15" s="42" customFormat="1" ht="24.75" customHeight="1" thickBot="1">
      <c r="A19" s="954"/>
      <c r="B19" s="740"/>
      <c r="C19" s="740"/>
      <c r="D19" s="740"/>
      <c r="E19" s="740"/>
      <c r="F19" s="745"/>
      <c r="G19" s="745"/>
      <c r="H19" s="196"/>
      <c r="I19" s="196"/>
      <c r="J19" s="196"/>
      <c r="K19" s="196">
        <f>SUM(F19:J19)</f>
        <v>0</v>
      </c>
      <c r="L19" s="745">
        <f>I17-K19</f>
        <v>0</v>
      </c>
      <c r="M19" s="745"/>
      <c r="N19" s="740"/>
      <c r="O19" s="747"/>
    </row>
    <row r="20" spans="1:15" s="42" customFormat="1" ht="24.75" customHeight="1" thickTop="1">
      <c r="A20" s="952"/>
      <c r="B20" s="739"/>
      <c r="C20" s="739"/>
      <c r="D20" s="739"/>
      <c r="E20" s="194" t="s">
        <v>380</v>
      </c>
      <c r="F20" s="742"/>
      <c r="G20" s="743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71">
        <f>SUM(I20,M20)</f>
        <v>0</v>
      </c>
      <c r="O20" s="748"/>
    </row>
    <row r="21" spans="1:15" s="42" customFormat="1" ht="24.75" customHeight="1">
      <c r="A21" s="953"/>
      <c r="B21" s="739"/>
      <c r="C21" s="739"/>
      <c r="D21" s="739"/>
      <c r="E21" s="741" t="s">
        <v>381</v>
      </c>
      <c r="F21" s="744" t="s">
        <v>382</v>
      </c>
      <c r="G21" s="744"/>
      <c r="H21" s="198" t="s">
        <v>383</v>
      </c>
      <c r="I21" s="209"/>
      <c r="J21" s="198"/>
      <c r="K21" s="197" t="s">
        <v>384</v>
      </c>
      <c r="L21" s="744" t="s">
        <v>385</v>
      </c>
      <c r="M21" s="744"/>
      <c r="N21" s="739" t="s">
        <v>386</v>
      </c>
      <c r="O21" s="746"/>
    </row>
    <row r="22" spans="1:15" s="42" customFormat="1" ht="24.75" customHeight="1" thickBot="1">
      <c r="A22" s="954"/>
      <c r="B22" s="740"/>
      <c r="C22" s="740"/>
      <c r="D22" s="740"/>
      <c r="E22" s="740"/>
      <c r="F22" s="745"/>
      <c r="G22" s="745"/>
      <c r="H22" s="196"/>
      <c r="I22" s="196"/>
      <c r="J22" s="196"/>
      <c r="K22" s="196">
        <f>SUM(F22:J22)</f>
        <v>0</v>
      </c>
      <c r="L22" s="745">
        <f>I20-K22</f>
        <v>0</v>
      </c>
      <c r="M22" s="745"/>
      <c r="N22" s="740"/>
      <c r="O22" s="747"/>
    </row>
    <row r="23" spans="1:15" s="42" customFormat="1" ht="24.75" customHeight="1" thickTop="1">
      <c r="A23" s="952"/>
      <c r="B23" s="739"/>
      <c r="C23" s="739"/>
      <c r="D23" s="739"/>
      <c r="E23" s="194" t="s">
        <v>380</v>
      </c>
      <c r="F23" s="742"/>
      <c r="G23" s="743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571">
        <f>SUM(I23,M23)</f>
        <v>0</v>
      </c>
      <c r="O23" s="748"/>
    </row>
    <row r="24" spans="1:15" s="42" customFormat="1" ht="24.75" customHeight="1">
      <c r="A24" s="953"/>
      <c r="B24" s="739"/>
      <c r="C24" s="739"/>
      <c r="D24" s="739"/>
      <c r="E24" s="741" t="s">
        <v>381</v>
      </c>
      <c r="F24" s="744" t="s">
        <v>382</v>
      </c>
      <c r="G24" s="744"/>
      <c r="H24" s="198" t="s">
        <v>383</v>
      </c>
      <c r="I24" s="198"/>
      <c r="J24" s="198"/>
      <c r="K24" s="197" t="s">
        <v>384</v>
      </c>
      <c r="L24" s="744" t="s">
        <v>385</v>
      </c>
      <c r="M24" s="744"/>
      <c r="N24" s="739" t="s">
        <v>386</v>
      </c>
      <c r="O24" s="746"/>
    </row>
    <row r="25" spans="1:15" s="42" customFormat="1" ht="24.75" customHeight="1" thickBot="1">
      <c r="A25" s="954"/>
      <c r="B25" s="740"/>
      <c r="C25" s="740"/>
      <c r="D25" s="740"/>
      <c r="E25" s="740"/>
      <c r="F25" s="745"/>
      <c r="G25" s="745"/>
      <c r="H25" s="196"/>
      <c r="I25" s="196"/>
      <c r="J25" s="196"/>
      <c r="K25" s="196">
        <f>SUM(F25:J25)</f>
        <v>0</v>
      </c>
      <c r="L25" s="745">
        <f>I23-K25</f>
        <v>0</v>
      </c>
      <c r="M25" s="745"/>
      <c r="N25" s="740"/>
      <c r="O25" s="747"/>
    </row>
    <row r="26" spans="1:15" s="42" customFormat="1" ht="24.75" customHeight="1" thickTop="1">
      <c r="A26" s="952"/>
      <c r="B26" s="739"/>
      <c r="C26" s="739"/>
      <c r="D26" s="739"/>
      <c r="E26" s="194" t="s">
        <v>380</v>
      </c>
      <c r="F26" s="742"/>
      <c r="G26" s="743"/>
      <c r="H26" s="195"/>
      <c r="I26" s="195">
        <f>F26*H26</f>
        <v>0</v>
      </c>
      <c r="J26" s="195"/>
      <c r="K26" s="195"/>
      <c r="L26" s="195"/>
      <c r="M26" s="195">
        <f>SUM(J26:L26)</f>
        <v>0</v>
      </c>
      <c r="N26" s="571">
        <f>SUM(I26,M26)</f>
        <v>0</v>
      </c>
      <c r="O26" s="748"/>
    </row>
    <row r="27" spans="1:15" s="42" customFormat="1" ht="24.75" customHeight="1">
      <c r="A27" s="953"/>
      <c r="B27" s="739"/>
      <c r="C27" s="739"/>
      <c r="D27" s="739"/>
      <c r="E27" s="741" t="s">
        <v>381</v>
      </c>
      <c r="F27" s="744" t="s">
        <v>382</v>
      </c>
      <c r="G27" s="744"/>
      <c r="H27" s="198" t="s">
        <v>383</v>
      </c>
      <c r="I27" s="198"/>
      <c r="J27" s="198"/>
      <c r="K27" s="197" t="s">
        <v>384</v>
      </c>
      <c r="L27" s="744" t="s">
        <v>385</v>
      </c>
      <c r="M27" s="744"/>
      <c r="N27" s="739" t="s">
        <v>386</v>
      </c>
      <c r="O27" s="746"/>
    </row>
    <row r="28" spans="1:15" s="42" customFormat="1" ht="24.75" customHeight="1" thickBot="1">
      <c r="A28" s="953"/>
      <c r="B28" s="766"/>
      <c r="C28" s="766"/>
      <c r="D28" s="766"/>
      <c r="E28" s="766"/>
      <c r="F28" s="951"/>
      <c r="G28" s="951"/>
      <c r="H28" s="195"/>
      <c r="I28" s="195"/>
      <c r="J28" s="195"/>
      <c r="K28" s="195">
        <f>SUM(F28:J28)</f>
        <v>0</v>
      </c>
      <c r="L28" s="951">
        <f>I26-K28</f>
        <v>0</v>
      </c>
      <c r="M28" s="951"/>
      <c r="N28" s="766"/>
      <c r="O28" s="757"/>
    </row>
    <row r="29" spans="1:15" s="42" customFormat="1" ht="31.5" customHeight="1" thickTop="1">
      <c r="A29" s="755" t="s">
        <v>400</v>
      </c>
      <c r="B29" s="753" t="s">
        <v>399</v>
      </c>
      <c r="C29" s="753"/>
      <c r="D29" s="754"/>
      <c r="E29" s="206" t="s">
        <v>372</v>
      </c>
      <c r="F29" s="773" t="s">
        <v>394</v>
      </c>
      <c r="G29" s="774"/>
      <c r="H29" s="206" t="s">
        <v>393</v>
      </c>
      <c r="I29" s="206" t="s">
        <v>392</v>
      </c>
      <c r="J29" s="773" t="s">
        <v>395</v>
      </c>
      <c r="K29" s="774"/>
      <c r="L29" s="207" t="s">
        <v>391</v>
      </c>
      <c r="M29" s="207" t="s">
        <v>390</v>
      </c>
      <c r="N29" s="234" t="s">
        <v>396</v>
      </c>
      <c r="O29" s="208" t="s">
        <v>397</v>
      </c>
    </row>
    <row r="30" spans="1:15" s="42" customFormat="1" ht="24.75" customHeight="1">
      <c r="A30" s="756"/>
      <c r="B30" s="739"/>
      <c r="C30" s="739"/>
      <c r="D30" s="739"/>
      <c r="E30" s="193">
        <f>SUM(I17,I20,I23,I26)</f>
        <v>0</v>
      </c>
      <c r="F30" s="761">
        <f>SUM(J17,J20,J23,J26)</f>
        <v>0</v>
      </c>
      <c r="G30" s="761"/>
      <c r="H30" s="205">
        <f>SUM(K17,K20,K23,K26)</f>
        <v>0</v>
      </c>
      <c r="I30" s="205">
        <f>SUM(L17,L20,L23,L26)</f>
        <v>0</v>
      </c>
      <c r="J30" s="761">
        <f>SUM(E30:I30)</f>
        <v>0</v>
      </c>
      <c r="K30" s="761"/>
      <c r="L30" s="204">
        <f>SUM(F19,F22,F25,F28)</f>
        <v>0</v>
      </c>
      <c r="M30" s="204">
        <f>SUM(H19,H22,H25,H28)</f>
        <v>0</v>
      </c>
      <c r="N30" s="193">
        <f>SUM(I19:J19,I22:J22,I25:J25,I28:J28)</f>
        <v>0</v>
      </c>
      <c r="O30" s="210">
        <f>SUM(L19,L22,L25,L28)</f>
        <v>0</v>
      </c>
    </row>
    <row r="31" spans="1:15" s="42" customFormat="1" ht="24" customHeight="1" thickBot="1">
      <c r="A31" s="767" t="s">
        <v>387</v>
      </c>
      <c r="B31" s="768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9"/>
    </row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</sheetData>
  <mergeCells count="87">
    <mergeCell ref="J9:L9"/>
    <mergeCell ref="M9:O9"/>
    <mergeCell ref="D4:I4"/>
    <mergeCell ref="D5:F5"/>
    <mergeCell ref="D6:F6"/>
    <mergeCell ref="D7:F7"/>
    <mergeCell ref="A9:D9"/>
    <mergeCell ref="E9:G9"/>
    <mergeCell ref="H9:I9"/>
    <mergeCell ref="J11:L11"/>
    <mergeCell ref="J10:L10"/>
    <mergeCell ref="A10:D10"/>
    <mergeCell ref="A11:D11"/>
    <mergeCell ref="E10:G10"/>
    <mergeCell ref="E11:G11"/>
    <mergeCell ref="H10:I10"/>
    <mergeCell ref="H11:I11"/>
    <mergeCell ref="N15:O16"/>
    <mergeCell ref="J5:K7"/>
    <mergeCell ref="A3:O3"/>
    <mergeCell ref="A4:C4"/>
    <mergeCell ref="A5:C7"/>
    <mergeCell ref="L4:O4"/>
    <mergeCell ref="L5:O7"/>
    <mergeCell ref="J4:K4"/>
    <mergeCell ref="M10:O11"/>
    <mergeCell ref="A13:O13"/>
    <mergeCell ref="E15:I15"/>
    <mergeCell ref="A15:A16"/>
    <mergeCell ref="B15:D16"/>
    <mergeCell ref="J15:M15"/>
    <mergeCell ref="A17:A19"/>
    <mergeCell ref="B17:D19"/>
    <mergeCell ref="E18:E19"/>
    <mergeCell ref="F17:G17"/>
    <mergeCell ref="F18:G18"/>
    <mergeCell ref="F19:G19"/>
    <mergeCell ref="L18:M18"/>
    <mergeCell ref="N18:N19"/>
    <mergeCell ref="O18:O19"/>
    <mergeCell ref="L19:M19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24:N25"/>
    <mergeCell ref="O24:O25"/>
    <mergeCell ref="F25:G25"/>
    <mergeCell ref="L25:M25"/>
    <mergeCell ref="F26:G26"/>
    <mergeCell ref="N26:O26"/>
    <mergeCell ref="E27:E28"/>
    <mergeCell ref="F27:G27"/>
    <mergeCell ref="L27:M27"/>
    <mergeCell ref="N27:N28"/>
    <mergeCell ref="O27:O28"/>
    <mergeCell ref="F28:G28"/>
    <mergeCell ref="J30:K30"/>
    <mergeCell ref="L28:M28"/>
    <mergeCell ref="A31:O31"/>
    <mergeCell ref="G5:I5"/>
    <mergeCell ref="G6:I6"/>
    <mergeCell ref="G7:I7"/>
    <mergeCell ref="F29:G29"/>
    <mergeCell ref="J29:K29"/>
    <mergeCell ref="A26:A28"/>
    <mergeCell ref="B26:D28"/>
    <mergeCell ref="B29:D29"/>
    <mergeCell ref="A29:A30"/>
    <mergeCell ref="B30:D30"/>
    <mergeCell ref="F30:G3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9" sqref="A9:D9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86" customFormat="1" ht="5.25" customHeight="1">
      <c r="D1" s="86" t="s">
        <v>71</v>
      </c>
      <c r="H1" s="86" t="s">
        <v>72</v>
      </c>
      <c r="K1" s="92" t="s">
        <v>73</v>
      </c>
    </row>
    <row r="2" spans="1:13" ht="27" customHeight="1">
      <c r="A2" s="174"/>
      <c r="B2" s="151"/>
      <c r="C2" s="151"/>
      <c r="D2" s="151"/>
      <c r="E2" s="151"/>
      <c r="F2" s="151"/>
      <c r="G2" s="174"/>
      <c r="H2" s="155" t="str">
        <f>E14</f>
        <v>花蓮縣立  國民中學</v>
      </c>
      <c r="I2" s="151" t="s">
        <v>317</v>
      </c>
      <c r="J2" s="151"/>
      <c r="K2" s="174"/>
      <c r="L2" s="151"/>
      <c r="M2" s="151"/>
    </row>
    <row r="3" spans="1:13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9.5" customHeight="1">
      <c r="A4" s="284" t="s">
        <v>75</v>
      </c>
      <c r="B4" s="434"/>
      <c r="C4" s="285"/>
      <c r="D4" s="284" t="s">
        <v>76</v>
      </c>
      <c r="E4" s="435"/>
      <c r="F4" s="435"/>
      <c r="G4" s="338"/>
      <c r="H4" s="284" t="s">
        <v>77</v>
      </c>
      <c r="I4" s="271"/>
      <c r="J4" s="440" t="s">
        <v>78</v>
      </c>
      <c r="K4" s="344"/>
      <c r="L4" s="344"/>
      <c r="M4" s="345"/>
    </row>
    <row r="5" spans="1:13" ht="19.5" customHeight="1">
      <c r="A5" s="259" t="s">
        <v>79</v>
      </c>
      <c r="B5" s="251"/>
      <c r="C5" s="437"/>
      <c r="D5" s="246" t="s">
        <v>80</v>
      </c>
      <c r="E5" s="248"/>
      <c r="F5" s="567"/>
      <c r="G5" s="568"/>
      <c r="H5" s="379">
        <f>J18</f>
        <v>0</v>
      </c>
      <c r="I5" s="380"/>
      <c r="J5" s="727" t="str">
        <f>F14</f>
        <v>辦理          訓練講師交通住宿費印領清冊</v>
      </c>
      <c r="K5" s="326"/>
      <c r="L5" s="326"/>
      <c r="M5" s="327"/>
    </row>
    <row r="6" spans="1:13" ht="19.5" customHeight="1">
      <c r="A6" s="253"/>
      <c r="B6" s="254"/>
      <c r="C6" s="438"/>
      <c r="D6" s="246" t="s">
        <v>81</v>
      </c>
      <c r="E6" s="248"/>
      <c r="F6" s="567"/>
      <c r="G6" s="568"/>
      <c r="H6" s="381"/>
      <c r="I6" s="382"/>
      <c r="J6" s="328"/>
      <c r="K6" s="329"/>
      <c r="L6" s="329"/>
      <c r="M6" s="330"/>
    </row>
    <row r="7" spans="1:13" ht="19.5" customHeight="1">
      <c r="A7" s="256"/>
      <c r="B7" s="250"/>
      <c r="C7" s="439"/>
      <c r="D7" s="246" t="s">
        <v>82</v>
      </c>
      <c r="E7" s="248"/>
      <c r="F7" s="567"/>
      <c r="G7" s="568"/>
      <c r="H7" s="383"/>
      <c r="I7" s="384"/>
      <c r="J7" s="331"/>
      <c r="K7" s="332"/>
      <c r="L7" s="332"/>
      <c r="M7" s="333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90" t="s">
        <v>310</v>
      </c>
      <c r="B9" s="282"/>
      <c r="C9" s="282"/>
      <c r="D9" s="282"/>
      <c r="E9" s="403" t="s">
        <v>311</v>
      </c>
      <c r="F9" s="403"/>
      <c r="G9" s="403"/>
      <c r="H9" s="403" t="s">
        <v>84</v>
      </c>
      <c r="I9" s="403"/>
      <c r="J9" s="403"/>
      <c r="K9" s="403" t="s">
        <v>85</v>
      </c>
      <c r="L9" s="403"/>
      <c r="M9" s="403"/>
    </row>
    <row r="10" spans="1:13" ht="35.25" customHeight="1">
      <c r="A10" s="550"/>
      <c r="B10" s="359"/>
      <c r="C10" s="359"/>
      <c r="D10" s="359"/>
      <c r="E10" s="550"/>
      <c r="F10" s="359"/>
      <c r="G10" s="360"/>
      <c r="H10" s="550"/>
      <c r="I10" s="359"/>
      <c r="J10" s="360"/>
      <c r="K10" s="392"/>
      <c r="L10" s="709"/>
      <c r="M10" s="393"/>
    </row>
    <row r="11" spans="1:13" ht="30" customHeight="1">
      <c r="A11" s="552"/>
      <c r="B11" s="401"/>
      <c r="C11" s="401"/>
      <c r="D11" s="401"/>
      <c r="E11" s="552"/>
      <c r="F11" s="401"/>
      <c r="G11" s="402"/>
      <c r="H11" s="552"/>
      <c r="I11" s="401"/>
      <c r="J11" s="402"/>
      <c r="K11" s="396"/>
      <c r="L11" s="710"/>
      <c r="M11" s="397"/>
    </row>
    <row r="12" ht="6" customHeight="1"/>
    <row r="13" spans="1:13" ht="87" customHeight="1">
      <c r="A13" s="342" t="s">
        <v>86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</row>
    <row r="14" spans="1:13" s="182" customFormat="1" ht="27.75" customHeight="1">
      <c r="A14" s="179"/>
      <c r="B14" s="180"/>
      <c r="C14" s="180"/>
      <c r="D14" s="180"/>
      <c r="E14" s="177" t="s">
        <v>314</v>
      </c>
      <c r="F14" s="176" t="s">
        <v>349</v>
      </c>
      <c r="G14" s="176"/>
      <c r="H14" s="180"/>
      <c r="I14" s="180"/>
      <c r="J14" s="180"/>
      <c r="K14" s="180"/>
      <c r="L14" s="180"/>
      <c r="M14" s="181"/>
    </row>
    <row r="15" spans="1:13" s="42" customFormat="1" ht="30" customHeight="1">
      <c r="A15" s="373" t="s">
        <v>303</v>
      </c>
      <c r="B15" s="957"/>
      <c r="C15" s="958"/>
      <c r="D15" s="269" t="s">
        <v>304</v>
      </c>
      <c r="E15" s="428"/>
      <c r="F15" s="114" t="s">
        <v>483</v>
      </c>
      <c r="G15" s="40" t="s">
        <v>3</v>
      </c>
      <c r="H15" s="178" t="s">
        <v>482</v>
      </c>
      <c r="I15" s="959" t="s">
        <v>305</v>
      </c>
      <c r="J15" s="960"/>
      <c r="K15" s="178" t="s">
        <v>306</v>
      </c>
      <c r="L15" s="959" t="s">
        <v>307</v>
      </c>
      <c r="M15" s="960"/>
    </row>
    <row r="16" spans="1:13" s="42" customFormat="1" ht="25.5" customHeight="1">
      <c r="A16" s="290" t="s">
        <v>262</v>
      </c>
      <c r="B16" s="435"/>
      <c r="C16" s="435"/>
      <c r="D16" s="435"/>
      <c r="E16" s="435"/>
      <c r="F16" s="435"/>
      <c r="G16" s="435"/>
      <c r="H16" s="435"/>
      <c r="I16" s="338"/>
      <c r="J16" s="944">
        <f>SUM(K17,K19,K21,K23,K27)</f>
        <v>0</v>
      </c>
      <c r="K16" s="945"/>
      <c r="L16" s="269"/>
      <c r="M16" s="784"/>
    </row>
    <row r="17" spans="1:13" s="42" customFormat="1" ht="33" customHeight="1">
      <c r="A17" s="270"/>
      <c r="B17" s="435"/>
      <c r="C17" s="338"/>
      <c r="D17" s="269"/>
      <c r="E17" s="427"/>
      <c r="F17" s="114"/>
      <c r="G17" s="40"/>
      <c r="H17" s="75"/>
      <c r="I17" s="411"/>
      <c r="J17" s="412"/>
      <c r="K17" s="146">
        <f>SUM(H17:J17)</f>
        <v>0</v>
      </c>
      <c r="L17" s="269"/>
      <c r="M17" s="784"/>
    </row>
    <row r="18" spans="1:13" s="42" customFormat="1" ht="33" customHeight="1" thickBot="1">
      <c r="A18" s="961" t="s">
        <v>308</v>
      </c>
      <c r="B18" s="962"/>
      <c r="C18" s="963"/>
      <c r="D18" s="938"/>
      <c r="E18" s="939"/>
      <c r="F18" s="940"/>
      <c r="G18" s="147" t="s">
        <v>309</v>
      </c>
      <c r="H18" s="941"/>
      <c r="I18" s="942"/>
      <c r="J18" s="942"/>
      <c r="K18" s="942"/>
      <c r="L18" s="942"/>
      <c r="M18" s="943"/>
    </row>
    <row r="19" spans="1:13" s="42" customFormat="1" ht="33" customHeight="1" thickTop="1">
      <c r="A19" s="270"/>
      <c r="B19" s="435"/>
      <c r="C19" s="338"/>
      <c r="D19" s="269"/>
      <c r="E19" s="427"/>
      <c r="F19" s="114"/>
      <c r="G19" s="40"/>
      <c r="H19" s="75"/>
      <c r="I19" s="411"/>
      <c r="J19" s="412"/>
      <c r="K19" s="146">
        <f>SUM(H19:J19)</f>
        <v>0</v>
      </c>
      <c r="L19" s="269"/>
      <c r="M19" s="784"/>
    </row>
    <row r="20" spans="1:13" s="42" customFormat="1" ht="33" customHeight="1" thickBot="1">
      <c r="A20" s="961" t="s">
        <v>308</v>
      </c>
      <c r="B20" s="962"/>
      <c r="C20" s="963"/>
      <c r="D20" s="938"/>
      <c r="E20" s="939"/>
      <c r="F20" s="940"/>
      <c r="G20" s="147" t="s">
        <v>309</v>
      </c>
      <c r="H20" s="941"/>
      <c r="I20" s="942"/>
      <c r="J20" s="942"/>
      <c r="K20" s="942"/>
      <c r="L20" s="942"/>
      <c r="M20" s="943"/>
    </row>
    <row r="21" spans="1:13" s="42" customFormat="1" ht="33" customHeight="1" thickTop="1">
      <c r="A21" s="270"/>
      <c r="B21" s="435"/>
      <c r="C21" s="338"/>
      <c r="D21" s="269"/>
      <c r="E21" s="427"/>
      <c r="F21" s="114"/>
      <c r="G21" s="40"/>
      <c r="H21" s="75"/>
      <c r="I21" s="411"/>
      <c r="J21" s="412"/>
      <c r="K21" s="146">
        <f>SUM(H21:J21)</f>
        <v>0</v>
      </c>
      <c r="L21" s="269"/>
      <c r="M21" s="784"/>
    </row>
    <row r="22" spans="1:13" s="42" customFormat="1" ht="33" customHeight="1" thickBot="1">
      <c r="A22" s="961" t="s">
        <v>308</v>
      </c>
      <c r="B22" s="962"/>
      <c r="C22" s="963"/>
      <c r="D22" s="938"/>
      <c r="E22" s="939"/>
      <c r="F22" s="940"/>
      <c r="G22" s="147" t="s">
        <v>309</v>
      </c>
      <c r="H22" s="941"/>
      <c r="I22" s="942"/>
      <c r="J22" s="942"/>
      <c r="K22" s="942"/>
      <c r="L22" s="942"/>
      <c r="M22" s="943"/>
    </row>
    <row r="23" spans="1:13" s="42" customFormat="1" ht="33" customHeight="1" thickTop="1">
      <c r="A23" s="270"/>
      <c r="B23" s="435"/>
      <c r="C23" s="338"/>
      <c r="D23" s="269"/>
      <c r="E23" s="427"/>
      <c r="F23" s="114"/>
      <c r="G23" s="40"/>
      <c r="H23" s="75"/>
      <c r="I23" s="411"/>
      <c r="J23" s="412"/>
      <c r="K23" s="146">
        <f>SUM(H23:J23)</f>
        <v>0</v>
      </c>
      <c r="L23" s="269"/>
      <c r="M23" s="784"/>
    </row>
    <row r="24" spans="1:13" s="42" customFormat="1" ht="33" customHeight="1" thickBot="1">
      <c r="A24" s="961" t="s">
        <v>308</v>
      </c>
      <c r="B24" s="962"/>
      <c r="C24" s="963"/>
      <c r="D24" s="938"/>
      <c r="E24" s="939"/>
      <c r="F24" s="940"/>
      <c r="G24" s="147" t="s">
        <v>309</v>
      </c>
      <c r="H24" s="941"/>
      <c r="I24" s="942"/>
      <c r="J24" s="942"/>
      <c r="K24" s="942"/>
      <c r="L24" s="942"/>
      <c r="M24" s="943"/>
    </row>
    <row r="25" spans="1:13" s="42" customFormat="1" ht="33" customHeight="1" thickTop="1">
      <c r="A25" s="270"/>
      <c r="B25" s="435"/>
      <c r="C25" s="338"/>
      <c r="D25" s="269"/>
      <c r="E25" s="427"/>
      <c r="F25" s="114"/>
      <c r="G25" s="40"/>
      <c r="H25" s="75"/>
      <c r="I25" s="411"/>
      <c r="J25" s="412"/>
      <c r="K25" s="146">
        <f>SUM(H25:J25)</f>
        <v>0</v>
      </c>
      <c r="L25" s="269"/>
      <c r="M25" s="784"/>
    </row>
    <row r="26" spans="1:13" s="42" customFormat="1" ht="33" customHeight="1" thickBot="1">
      <c r="A26" s="961" t="s">
        <v>308</v>
      </c>
      <c r="B26" s="962"/>
      <c r="C26" s="963"/>
      <c r="D26" s="938"/>
      <c r="E26" s="939"/>
      <c r="F26" s="940"/>
      <c r="G26" s="147" t="s">
        <v>309</v>
      </c>
      <c r="H26" s="941"/>
      <c r="I26" s="942"/>
      <c r="J26" s="942"/>
      <c r="K26" s="942"/>
      <c r="L26" s="942"/>
      <c r="M26" s="943"/>
    </row>
    <row r="27" spans="1:13" s="42" customFormat="1" ht="33" customHeight="1" thickTop="1">
      <c r="A27" s="270"/>
      <c r="B27" s="435"/>
      <c r="C27" s="338"/>
      <c r="D27" s="269"/>
      <c r="E27" s="427"/>
      <c r="F27" s="114"/>
      <c r="G27" s="40"/>
      <c r="H27" s="75"/>
      <c r="I27" s="411"/>
      <c r="J27" s="412"/>
      <c r="K27" s="146">
        <f>SUM(H27:J27)</f>
        <v>0</v>
      </c>
      <c r="L27" s="269"/>
      <c r="M27" s="784"/>
    </row>
    <row r="28" spans="1:13" s="42" customFormat="1" ht="33" customHeight="1" thickBot="1">
      <c r="A28" s="961" t="s">
        <v>308</v>
      </c>
      <c r="B28" s="962"/>
      <c r="C28" s="963"/>
      <c r="D28" s="938"/>
      <c r="E28" s="939"/>
      <c r="F28" s="940"/>
      <c r="G28" s="147" t="s">
        <v>309</v>
      </c>
      <c r="H28" s="941"/>
      <c r="I28" s="942"/>
      <c r="J28" s="942"/>
      <c r="K28" s="942"/>
      <c r="L28" s="942"/>
      <c r="M28" s="943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A24:C24"/>
    <mergeCell ref="D24:F24"/>
    <mergeCell ref="H24:M24"/>
    <mergeCell ref="A25:C25"/>
    <mergeCell ref="L25:M25"/>
    <mergeCell ref="I25:J25"/>
    <mergeCell ref="D25:E25"/>
    <mergeCell ref="A23:C23"/>
    <mergeCell ref="L23:M23"/>
    <mergeCell ref="I23:J23"/>
    <mergeCell ref="D23:E23"/>
    <mergeCell ref="A22:C22"/>
    <mergeCell ref="D22:F22"/>
    <mergeCell ref="H22:M22"/>
    <mergeCell ref="D21:E21"/>
    <mergeCell ref="A10:D10"/>
    <mergeCell ref="J16:K16"/>
    <mergeCell ref="L16:M16"/>
    <mergeCell ref="A17:C17"/>
    <mergeCell ref="L17:M17"/>
    <mergeCell ref="I17:J17"/>
    <mergeCell ref="E10:G10"/>
    <mergeCell ref="E11:G11"/>
    <mergeCell ref="I15:J15"/>
    <mergeCell ref="H10:J10"/>
    <mergeCell ref="D4:G4"/>
    <mergeCell ref="F6:G6"/>
    <mergeCell ref="F7:G7"/>
    <mergeCell ref="H9:J9"/>
    <mergeCell ref="H5:I7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A20:C20"/>
    <mergeCell ref="D20:F20"/>
    <mergeCell ref="H20:M20"/>
    <mergeCell ref="A21:C21"/>
    <mergeCell ref="L21:M21"/>
    <mergeCell ref="I21:J21"/>
    <mergeCell ref="A13:M13"/>
    <mergeCell ref="D15:E15"/>
    <mergeCell ref="D17:E17"/>
    <mergeCell ref="D19:E19"/>
    <mergeCell ref="L19:M19"/>
    <mergeCell ref="A16:I16"/>
    <mergeCell ref="A18:C18"/>
    <mergeCell ref="A19:C19"/>
    <mergeCell ref="I19:J19"/>
    <mergeCell ref="H11:J11"/>
    <mergeCell ref="A11:D11"/>
    <mergeCell ref="E9:G9"/>
    <mergeCell ref="D18:F18"/>
    <mergeCell ref="H18:M18"/>
    <mergeCell ref="K9:M9"/>
    <mergeCell ref="A9:D9"/>
    <mergeCell ref="A15:C15"/>
    <mergeCell ref="L15:M15"/>
    <mergeCell ref="K10:M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:M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:M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22">
      <selection activeCell="I35" sqref="I35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71</v>
      </c>
      <c r="F1" s="77"/>
      <c r="G1" s="77"/>
      <c r="H1" s="77"/>
      <c r="I1" s="77"/>
      <c r="J1" s="77"/>
      <c r="K1" s="77"/>
      <c r="L1" s="77"/>
      <c r="M1" s="77" t="s">
        <v>72</v>
      </c>
      <c r="N1" s="77"/>
      <c r="O1" s="77"/>
      <c r="P1" s="77"/>
      <c r="Q1" s="78"/>
      <c r="R1" s="78"/>
      <c r="S1" s="78"/>
      <c r="T1" s="77"/>
      <c r="U1" s="78" t="s">
        <v>73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國民中學</v>
      </c>
      <c r="O2" s="151" t="s">
        <v>317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4" spans="1:25" ht="18" customHeight="1">
      <c r="A4" s="270" t="s">
        <v>75</v>
      </c>
      <c r="B4" s="337"/>
      <c r="C4" s="338"/>
      <c r="D4" s="339" t="s">
        <v>76</v>
      </c>
      <c r="E4" s="339"/>
      <c r="F4" s="339"/>
      <c r="G4" s="339"/>
      <c r="H4" s="339"/>
      <c r="I4" s="339"/>
      <c r="J4" s="340"/>
      <c r="K4" s="340"/>
      <c r="L4" s="339" t="s">
        <v>77</v>
      </c>
      <c r="M4" s="339"/>
      <c r="N4" s="339"/>
      <c r="O4" s="340"/>
      <c r="P4" s="277"/>
      <c r="Q4" s="258" t="s">
        <v>78</v>
      </c>
      <c r="R4" s="277"/>
      <c r="S4" s="277"/>
      <c r="T4" s="277"/>
      <c r="U4" s="277"/>
      <c r="V4" s="277"/>
      <c r="W4" s="277"/>
      <c r="X4" s="277"/>
      <c r="Y4" s="277"/>
    </row>
    <row r="5" spans="1:25" ht="19.5" customHeight="1">
      <c r="A5" s="259" t="s">
        <v>79</v>
      </c>
      <c r="B5" s="251"/>
      <c r="C5" s="252"/>
      <c r="D5" s="246" t="s">
        <v>80</v>
      </c>
      <c r="E5" s="247"/>
      <c r="F5" s="248"/>
      <c r="G5" s="249"/>
      <c r="H5" s="319"/>
      <c r="I5" s="319"/>
      <c r="J5" s="320"/>
      <c r="K5" s="321"/>
      <c r="L5" s="322"/>
      <c r="M5" s="322"/>
      <c r="N5" s="322"/>
      <c r="O5" s="323"/>
      <c r="P5" s="324"/>
      <c r="Q5" s="325"/>
      <c r="R5" s="326"/>
      <c r="S5" s="326"/>
      <c r="T5" s="326"/>
      <c r="U5" s="326"/>
      <c r="V5" s="326"/>
      <c r="W5" s="326"/>
      <c r="X5" s="326"/>
      <c r="Y5" s="327"/>
    </row>
    <row r="6" spans="1:25" ht="19.5" customHeight="1">
      <c r="A6" s="253"/>
      <c r="B6" s="254"/>
      <c r="C6" s="255"/>
      <c r="D6" s="246" t="s">
        <v>81</v>
      </c>
      <c r="E6" s="247"/>
      <c r="F6" s="248"/>
      <c r="G6" s="249"/>
      <c r="H6" s="319"/>
      <c r="I6" s="319"/>
      <c r="J6" s="320"/>
      <c r="K6" s="321"/>
      <c r="L6" s="322"/>
      <c r="M6" s="322"/>
      <c r="N6" s="322"/>
      <c r="O6" s="323"/>
      <c r="P6" s="324"/>
      <c r="Q6" s="328"/>
      <c r="R6" s="329"/>
      <c r="S6" s="329"/>
      <c r="T6" s="329"/>
      <c r="U6" s="329"/>
      <c r="V6" s="329"/>
      <c r="W6" s="329"/>
      <c r="X6" s="329"/>
      <c r="Y6" s="330"/>
    </row>
    <row r="7" spans="1:25" ht="19.5" customHeight="1">
      <c r="A7" s="256"/>
      <c r="B7" s="250"/>
      <c r="C7" s="245"/>
      <c r="D7" s="246" t="s">
        <v>82</v>
      </c>
      <c r="E7" s="247"/>
      <c r="F7" s="248"/>
      <c r="G7" s="249"/>
      <c r="H7" s="319"/>
      <c r="I7" s="319"/>
      <c r="J7" s="320"/>
      <c r="K7" s="321"/>
      <c r="L7" s="322"/>
      <c r="M7" s="322"/>
      <c r="N7" s="322"/>
      <c r="O7" s="323"/>
      <c r="P7" s="324"/>
      <c r="Q7" s="331"/>
      <c r="R7" s="332"/>
      <c r="S7" s="332"/>
      <c r="T7" s="332"/>
      <c r="U7" s="332"/>
      <c r="V7" s="332"/>
      <c r="W7" s="332"/>
      <c r="X7" s="332"/>
      <c r="Y7" s="333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90" t="s">
        <v>341</v>
      </c>
      <c r="B9" s="282"/>
      <c r="C9" s="282"/>
      <c r="D9" s="282"/>
      <c r="E9" s="283"/>
      <c r="F9" s="290" t="s">
        <v>343</v>
      </c>
      <c r="G9" s="282"/>
      <c r="H9" s="282"/>
      <c r="I9" s="282"/>
      <c r="J9" s="283"/>
      <c r="K9" s="270" t="s">
        <v>350</v>
      </c>
      <c r="L9" s="263"/>
      <c r="M9" s="263"/>
      <c r="N9" s="263"/>
      <c r="O9" s="257"/>
      <c r="P9" s="290" t="s">
        <v>84</v>
      </c>
      <c r="Q9" s="282"/>
      <c r="R9" s="282"/>
      <c r="S9" s="282"/>
      <c r="T9" s="283"/>
      <c r="U9" s="290" t="s">
        <v>85</v>
      </c>
      <c r="V9" s="282"/>
      <c r="W9" s="282"/>
      <c r="X9" s="282"/>
      <c r="Y9" s="283"/>
    </row>
    <row r="10" spans="1:25" ht="31.5" customHeight="1">
      <c r="A10" s="296"/>
      <c r="B10" s="297"/>
      <c r="C10" s="297"/>
      <c r="D10" s="297"/>
      <c r="E10" s="293"/>
      <c r="F10" s="296"/>
      <c r="G10" s="297"/>
      <c r="H10" s="297"/>
      <c r="I10" s="297"/>
      <c r="J10" s="293"/>
      <c r="K10" s="262"/>
      <c r="L10" s="297"/>
      <c r="M10" s="297"/>
      <c r="N10" s="297"/>
      <c r="O10" s="293"/>
      <c r="P10" s="296"/>
      <c r="Q10" s="297"/>
      <c r="R10" s="297"/>
      <c r="S10" s="297"/>
      <c r="T10" s="293"/>
      <c r="U10" s="315"/>
      <c r="V10" s="316"/>
      <c r="W10" s="316"/>
      <c r="X10" s="316"/>
      <c r="Y10" s="317"/>
    </row>
    <row r="11" spans="1:25" ht="31.5" customHeight="1">
      <c r="A11" s="266" t="s">
        <v>342</v>
      </c>
      <c r="B11" s="348"/>
      <c r="C11" s="348"/>
      <c r="D11" s="348"/>
      <c r="E11" s="349"/>
      <c r="F11" s="318"/>
      <c r="G11" s="309"/>
      <c r="H11" s="309"/>
      <c r="I11" s="309"/>
      <c r="J11" s="308"/>
      <c r="K11" s="269" t="s">
        <v>351</v>
      </c>
      <c r="L11" s="260"/>
      <c r="M11" s="260"/>
      <c r="N11" s="260"/>
      <c r="O11" s="261"/>
      <c r="P11" s="318"/>
      <c r="Q11" s="309"/>
      <c r="R11" s="309"/>
      <c r="S11" s="309"/>
      <c r="T11" s="308"/>
      <c r="U11" s="306"/>
      <c r="V11" s="307"/>
      <c r="W11" s="307"/>
      <c r="X11" s="307"/>
      <c r="Y11" s="305"/>
    </row>
    <row r="12" spans="1:25" ht="31.5" customHeight="1">
      <c r="A12" s="287"/>
      <c r="B12" s="288"/>
      <c r="C12" s="288"/>
      <c r="D12" s="288"/>
      <c r="E12" s="289"/>
      <c r="F12" s="287"/>
      <c r="G12" s="288"/>
      <c r="H12" s="288"/>
      <c r="I12" s="288"/>
      <c r="J12" s="289"/>
      <c r="K12" s="287"/>
      <c r="L12" s="288"/>
      <c r="M12" s="288"/>
      <c r="N12" s="288"/>
      <c r="O12" s="289"/>
      <c r="P12" s="287"/>
      <c r="Q12" s="288"/>
      <c r="R12" s="288"/>
      <c r="S12" s="288"/>
      <c r="T12" s="289"/>
      <c r="U12" s="312"/>
      <c r="V12" s="313"/>
      <c r="W12" s="313"/>
      <c r="X12" s="313"/>
      <c r="Y12" s="314"/>
    </row>
    <row r="13" ht="6" customHeight="1"/>
    <row r="14" spans="1:25" ht="87" customHeight="1">
      <c r="A14" s="346" t="s">
        <v>86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7"/>
      <c r="W14" s="347"/>
      <c r="X14" s="347"/>
      <c r="Y14" s="347"/>
    </row>
    <row r="15" spans="1:25" ht="26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8"/>
      <c r="M15" s="38"/>
      <c r="N15" s="154" t="s">
        <v>339</v>
      </c>
      <c r="O15" s="153" t="s">
        <v>338</v>
      </c>
      <c r="P15" s="153"/>
      <c r="Q15" s="153"/>
      <c r="R15" s="153"/>
      <c r="S15" s="153"/>
      <c r="T15" s="153"/>
      <c r="U15" s="153"/>
      <c r="V15" s="144"/>
      <c r="W15" s="144"/>
      <c r="X15" s="144"/>
      <c r="Y15" s="143"/>
    </row>
    <row r="16" spans="1:25" ht="24" customHeight="1">
      <c r="A16" s="80" t="s">
        <v>87</v>
      </c>
      <c r="B16" s="284" t="s">
        <v>88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5"/>
      <c r="O16" s="270" t="s">
        <v>89</v>
      </c>
      <c r="P16" s="271"/>
      <c r="Q16" s="270" t="s">
        <v>90</v>
      </c>
      <c r="R16" s="271"/>
      <c r="S16" s="272" t="s">
        <v>91</v>
      </c>
      <c r="T16" s="277"/>
      <c r="U16" s="277"/>
      <c r="V16" s="273" t="s">
        <v>92</v>
      </c>
      <c r="W16" s="264"/>
      <c r="X16" s="264"/>
      <c r="Y16" s="265"/>
    </row>
    <row r="17" spans="1:25" ht="24" customHeight="1">
      <c r="A17" s="81">
        <v>1</v>
      </c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6"/>
      <c r="O17" s="284"/>
      <c r="P17" s="285"/>
      <c r="Q17" s="286"/>
      <c r="R17" s="278"/>
      <c r="S17" s="274"/>
      <c r="T17" s="279"/>
      <c r="U17" s="275"/>
      <c r="V17" s="276"/>
      <c r="W17" s="277"/>
      <c r="X17" s="277"/>
      <c r="Y17" s="277"/>
    </row>
    <row r="18" spans="1:25" ht="24" customHeight="1">
      <c r="A18" s="81">
        <v>2</v>
      </c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6"/>
      <c r="O18" s="284"/>
      <c r="P18" s="285"/>
      <c r="Q18" s="286"/>
      <c r="R18" s="278"/>
      <c r="S18" s="274"/>
      <c r="T18" s="279"/>
      <c r="U18" s="275"/>
      <c r="V18" s="276"/>
      <c r="W18" s="277"/>
      <c r="X18" s="277"/>
      <c r="Y18" s="277"/>
    </row>
    <row r="19" spans="1:25" ht="24" customHeight="1">
      <c r="A19" s="81">
        <v>3</v>
      </c>
      <c r="B19" s="334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6"/>
      <c r="O19" s="284"/>
      <c r="P19" s="285"/>
      <c r="Q19" s="286"/>
      <c r="R19" s="278"/>
      <c r="S19" s="274"/>
      <c r="T19" s="279"/>
      <c r="U19" s="275"/>
      <c r="V19" s="276"/>
      <c r="W19" s="277"/>
      <c r="X19" s="277"/>
      <c r="Y19" s="277"/>
    </row>
    <row r="20" spans="1:25" ht="24" customHeight="1">
      <c r="A20" s="81">
        <v>4</v>
      </c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6"/>
      <c r="O20" s="284"/>
      <c r="P20" s="285"/>
      <c r="Q20" s="286"/>
      <c r="R20" s="278"/>
      <c r="S20" s="274"/>
      <c r="T20" s="279"/>
      <c r="U20" s="275"/>
      <c r="V20" s="276"/>
      <c r="W20" s="277"/>
      <c r="X20" s="277"/>
      <c r="Y20" s="277"/>
    </row>
    <row r="21" spans="1:25" ht="24" customHeight="1">
      <c r="A21" s="81">
        <v>5</v>
      </c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284"/>
      <c r="P21" s="285"/>
      <c r="Q21" s="286"/>
      <c r="R21" s="278"/>
      <c r="S21" s="274"/>
      <c r="T21" s="279"/>
      <c r="U21" s="275"/>
      <c r="V21" s="276"/>
      <c r="W21" s="277"/>
      <c r="X21" s="277"/>
      <c r="Y21" s="277"/>
    </row>
    <row r="22" spans="1:25" ht="24" customHeight="1">
      <c r="A22" s="81">
        <v>6</v>
      </c>
      <c r="B22" s="334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  <c r="O22" s="284"/>
      <c r="P22" s="285"/>
      <c r="Q22" s="286"/>
      <c r="R22" s="278"/>
      <c r="S22" s="274"/>
      <c r="T22" s="279"/>
      <c r="U22" s="275"/>
      <c r="V22" s="276"/>
      <c r="W22" s="277"/>
      <c r="X22" s="277"/>
      <c r="Y22" s="277"/>
    </row>
    <row r="23" spans="1:25" ht="24" customHeight="1">
      <c r="A23" s="81">
        <v>7</v>
      </c>
      <c r="B23" s="334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6"/>
      <c r="O23" s="284"/>
      <c r="P23" s="285"/>
      <c r="Q23" s="286"/>
      <c r="R23" s="278"/>
      <c r="S23" s="274"/>
      <c r="T23" s="279"/>
      <c r="U23" s="275"/>
      <c r="V23" s="276"/>
      <c r="W23" s="277"/>
      <c r="X23" s="277"/>
      <c r="Y23" s="277"/>
    </row>
    <row r="24" spans="1:25" ht="24" customHeight="1">
      <c r="A24" s="81">
        <v>8</v>
      </c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6"/>
      <c r="O24" s="284"/>
      <c r="P24" s="285"/>
      <c r="Q24" s="286"/>
      <c r="R24" s="278"/>
      <c r="S24" s="274"/>
      <c r="T24" s="279"/>
      <c r="U24" s="275"/>
      <c r="V24" s="276"/>
      <c r="W24" s="277"/>
      <c r="X24" s="277"/>
      <c r="Y24" s="277"/>
    </row>
    <row r="25" spans="1:25" ht="24" customHeight="1">
      <c r="A25" s="81">
        <v>9</v>
      </c>
      <c r="B25" s="334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6"/>
      <c r="O25" s="284"/>
      <c r="P25" s="285"/>
      <c r="Q25" s="286"/>
      <c r="R25" s="278"/>
      <c r="S25" s="274"/>
      <c r="T25" s="279"/>
      <c r="U25" s="275"/>
      <c r="V25" s="276"/>
      <c r="W25" s="277"/>
      <c r="X25" s="277"/>
      <c r="Y25" s="277"/>
    </row>
    <row r="26" spans="1:25" ht="24" customHeight="1">
      <c r="A26" s="81">
        <v>10</v>
      </c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284"/>
      <c r="P26" s="285"/>
      <c r="Q26" s="286"/>
      <c r="R26" s="278"/>
      <c r="S26" s="274"/>
      <c r="T26" s="279"/>
      <c r="U26" s="275"/>
      <c r="V26" s="276"/>
      <c r="W26" s="277"/>
      <c r="X26" s="277"/>
      <c r="Y26" s="277"/>
    </row>
    <row r="27" spans="1:25" ht="32.25" customHeight="1">
      <c r="A27" s="290" t="s">
        <v>93</v>
      </c>
      <c r="B27" s="291"/>
      <c r="C27" s="292"/>
      <c r="D27" s="279"/>
      <c r="E27" s="279"/>
      <c r="F27" s="279"/>
      <c r="G27" s="280" t="s">
        <v>323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1"/>
    </row>
    <row r="28" spans="1:25" ht="18.75" customHeight="1">
      <c r="A28" s="290" t="s">
        <v>44</v>
      </c>
      <c r="B28" s="282"/>
      <c r="C28" s="282"/>
      <c r="D28" s="282"/>
      <c r="E28" s="283"/>
      <c r="F28" s="290" t="s">
        <v>26</v>
      </c>
      <c r="G28" s="282"/>
      <c r="H28" s="282"/>
      <c r="I28" s="282"/>
      <c r="J28" s="283"/>
      <c r="K28" s="290" t="s">
        <v>313</v>
      </c>
      <c r="L28" s="282"/>
      <c r="M28" s="282"/>
      <c r="N28" s="282"/>
      <c r="O28" s="283"/>
      <c r="P28" s="290" t="s">
        <v>24</v>
      </c>
      <c r="Q28" s="282"/>
      <c r="R28" s="282"/>
      <c r="S28" s="282"/>
      <c r="T28" s="283"/>
      <c r="U28" s="290" t="s">
        <v>62</v>
      </c>
      <c r="V28" s="282"/>
      <c r="W28" s="282"/>
      <c r="X28" s="282"/>
      <c r="Y28" s="283"/>
    </row>
    <row r="29" spans="1:25" ht="36" customHeight="1">
      <c r="A29" s="303"/>
      <c r="B29" s="304"/>
      <c r="C29" s="304"/>
      <c r="D29" s="304"/>
      <c r="E29" s="299"/>
      <c r="F29" s="296"/>
      <c r="G29" s="297"/>
      <c r="H29" s="297"/>
      <c r="I29" s="297"/>
      <c r="J29" s="293"/>
      <c r="K29" s="296"/>
      <c r="L29" s="297"/>
      <c r="M29" s="297"/>
      <c r="N29" s="297"/>
      <c r="O29" s="293"/>
      <c r="P29" s="296"/>
      <c r="Q29" s="297"/>
      <c r="R29" s="297"/>
      <c r="S29" s="297"/>
      <c r="T29" s="293"/>
      <c r="U29" s="315"/>
      <c r="V29" s="316"/>
      <c r="W29" s="316"/>
      <c r="X29" s="316"/>
      <c r="Y29" s="317"/>
    </row>
    <row r="30" spans="1:25" ht="36" customHeight="1">
      <c r="A30" s="300"/>
      <c r="B30" s="301"/>
      <c r="C30" s="301"/>
      <c r="D30" s="301"/>
      <c r="E30" s="302"/>
      <c r="F30" s="318"/>
      <c r="G30" s="309"/>
      <c r="H30" s="309"/>
      <c r="I30" s="309"/>
      <c r="J30" s="308"/>
      <c r="K30" s="318"/>
      <c r="L30" s="309"/>
      <c r="M30" s="309"/>
      <c r="N30" s="309"/>
      <c r="O30" s="308"/>
      <c r="P30" s="318"/>
      <c r="Q30" s="309"/>
      <c r="R30" s="309"/>
      <c r="S30" s="309"/>
      <c r="T30" s="308"/>
      <c r="U30" s="306"/>
      <c r="V30" s="307"/>
      <c r="W30" s="307"/>
      <c r="X30" s="307"/>
      <c r="Y30" s="305"/>
    </row>
    <row r="31" spans="1:25" ht="36" customHeight="1">
      <c r="A31" s="298"/>
      <c r="B31" s="294"/>
      <c r="C31" s="294"/>
      <c r="D31" s="294"/>
      <c r="E31" s="295"/>
      <c r="F31" s="287"/>
      <c r="G31" s="288"/>
      <c r="H31" s="288"/>
      <c r="I31" s="288"/>
      <c r="J31" s="289"/>
      <c r="K31" s="287"/>
      <c r="L31" s="288"/>
      <c r="M31" s="288"/>
      <c r="N31" s="288"/>
      <c r="O31" s="289"/>
      <c r="P31" s="287"/>
      <c r="Q31" s="288"/>
      <c r="R31" s="288"/>
      <c r="S31" s="288"/>
      <c r="T31" s="289"/>
      <c r="U31" s="312"/>
      <c r="V31" s="313"/>
      <c r="W31" s="313"/>
      <c r="X31" s="313"/>
      <c r="Y31" s="314"/>
    </row>
    <row r="32" ht="27.75" customHeight="1">
      <c r="A32" s="1" t="s">
        <v>485</v>
      </c>
    </row>
  </sheetData>
  <mergeCells count="111">
    <mergeCell ref="U31:Y31"/>
    <mergeCell ref="U29:Y29"/>
    <mergeCell ref="F30:J30"/>
    <mergeCell ref="K30:O30"/>
    <mergeCell ref="P30:T30"/>
    <mergeCell ref="U30:Y30"/>
    <mergeCell ref="A29:E31"/>
    <mergeCell ref="F29:J29"/>
    <mergeCell ref="K29:O29"/>
    <mergeCell ref="P29:T29"/>
    <mergeCell ref="F31:J31"/>
    <mergeCell ref="K31:O31"/>
    <mergeCell ref="P31:T31"/>
    <mergeCell ref="A27:B27"/>
    <mergeCell ref="C27:F27"/>
    <mergeCell ref="G27:Y27"/>
    <mergeCell ref="A28:E28"/>
    <mergeCell ref="F28:J28"/>
    <mergeCell ref="K28:O28"/>
    <mergeCell ref="P28:T28"/>
    <mergeCell ref="U28:Y28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3">
      <selection activeCell="G2" sqref="G2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7.25390625" style="1" customWidth="1"/>
    <col min="6" max="6" width="11.625" style="1" customWidth="1"/>
    <col min="7" max="7" width="10.75390625" style="1" customWidth="1"/>
    <col min="8" max="8" width="5.875" style="1" customWidth="1"/>
    <col min="9" max="9" width="6.25390625" style="1" customWidth="1"/>
    <col min="10" max="10" width="6.87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222</v>
      </c>
      <c r="F1" s="92"/>
      <c r="G1" s="88" t="s">
        <v>223</v>
      </c>
      <c r="I1" s="87"/>
      <c r="J1" s="87" t="s">
        <v>224</v>
      </c>
    </row>
    <row r="2" spans="1:11" ht="27" customHeight="1">
      <c r="A2" s="163"/>
      <c r="B2" s="163"/>
      <c r="C2" s="163"/>
      <c r="D2" s="163"/>
      <c r="E2" s="163"/>
      <c r="F2" s="163"/>
      <c r="G2" s="164" t="str">
        <f>F16</f>
        <v>花蓮縣立  國民中學</v>
      </c>
      <c r="H2" s="163" t="s">
        <v>316</v>
      </c>
      <c r="I2" s="163"/>
      <c r="J2" s="163"/>
      <c r="K2" s="163"/>
    </row>
    <row r="3" spans="1:11" ht="27" customHeight="1">
      <c r="A3" s="341" t="s">
        <v>225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30" customHeight="1">
      <c r="A4" s="290" t="s">
        <v>226</v>
      </c>
      <c r="B4" s="368"/>
      <c r="C4" s="290" t="s">
        <v>227</v>
      </c>
      <c r="D4" s="368"/>
      <c r="E4" s="368"/>
      <c r="F4" s="291"/>
      <c r="G4" s="290" t="s">
        <v>228</v>
      </c>
      <c r="H4" s="291"/>
      <c r="I4" s="375" t="s">
        <v>229</v>
      </c>
      <c r="J4" s="377"/>
      <c r="K4" s="378"/>
    </row>
    <row r="5" spans="1:11" ht="25.5" customHeight="1">
      <c r="A5" s="369" t="s">
        <v>230</v>
      </c>
      <c r="B5" s="370"/>
      <c r="C5" s="375" t="s">
        <v>231</v>
      </c>
      <c r="D5" s="376"/>
      <c r="E5" s="375" t="s">
        <v>232</v>
      </c>
      <c r="F5" s="376"/>
      <c r="G5" s="379"/>
      <c r="H5" s="380"/>
      <c r="I5" s="385">
        <f>K18</f>
        <v>0</v>
      </c>
      <c r="J5" s="386"/>
      <c r="K5" s="391" t="s">
        <v>233</v>
      </c>
    </row>
    <row r="6" spans="1:11" ht="25.5" customHeight="1">
      <c r="A6" s="371"/>
      <c r="B6" s="372"/>
      <c r="C6" s="375" t="s">
        <v>234</v>
      </c>
      <c r="D6" s="376"/>
      <c r="E6" s="246"/>
      <c r="F6" s="248"/>
      <c r="G6" s="381"/>
      <c r="H6" s="382"/>
      <c r="I6" s="387"/>
      <c r="J6" s="388"/>
      <c r="K6" s="391"/>
    </row>
    <row r="7" spans="1:11" ht="25.5" customHeight="1">
      <c r="A7" s="373"/>
      <c r="B7" s="374"/>
      <c r="C7" s="375" t="s">
        <v>235</v>
      </c>
      <c r="D7" s="376"/>
      <c r="E7" s="246"/>
      <c r="F7" s="248"/>
      <c r="G7" s="383"/>
      <c r="H7" s="384"/>
      <c r="I7" s="389"/>
      <c r="J7" s="390"/>
      <c r="K7" s="391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90" t="s">
        <v>25</v>
      </c>
      <c r="B9" s="282"/>
      <c r="C9" s="283"/>
      <c r="D9" s="290" t="s">
        <v>236</v>
      </c>
      <c r="E9" s="368"/>
      <c r="F9" s="368"/>
      <c r="G9" s="344"/>
      <c r="H9" s="344"/>
      <c r="I9" s="345"/>
      <c r="J9" s="403" t="s">
        <v>237</v>
      </c>
      <c r="K9" s="403"/>
    </row>
    <row r="10" spans="1:11" ht="30" customHeight="1">
      <c r="A10" s="296" t="s">
        <v>238</v>
      </c>
      <c r="B10" s="297"/>
      <c r="C10" s="297"/>
      <c r="D10" s="366" t="s">
        <v>239</v>
      </c>
      <c r="E10" s="367"/>
      <c r="F10" s="367"/>
      <c r="G10" s="358"/>
      <c r="H10" s="359"/>
      <c r="I10" s="360"/>
      <c r="J10" s="392"/>
      <c r="K10" s="393"/>
    </row>
    <row r="11" spans="1:11" ht="30" customHeight="1">
      <c r="A11" s="355"/>
      <c r="B11" s="356"/>
      <c r="C11" s="357"/>
      <c r="D11" s="364" t="s">
        <v>240</v>
      </c>
      <c r="E11" s="365"/>
      <c r="F11" s="365"/>
      <c r="G11" s="361"/>
      <c r="H11" s="362"/>
      <c r="I11" s="363"/>
      <c r="J11" s="394"/>
      <c r="K11" s="395"/>
    </row>
    <row r="12" spans="1:11" ht="30" customHeight="1">
      <c r="A12" s="355" t="s">
        <v>260</v>
      </c>
      <c r="B12" s="356"/>
      <c r="C12" s="357"/>
      <c r="D12" s="364" t="s">
        <v>241</v>
      </c>
      <c r="E12" s="365"/>
      <c r="F12" s="365"/>
      <c r="G12" s="361"/>
      <c r="H12" s="362"/>
      <c r="I12" s="363"/>
      <c r="J12" s="394"/>
      <c r="K12" s="395"/>
    </row>
    <row r="13" spans="1:11" ht="30" customHeight="1">
      <c r="A13" s="287"/>
      <c r="B13" s="288"/>
      <c r="C13" s="288"/>
      <c r="D13" s="398" t="s">
        <v>242</v>
      </c>
      <c r="E13" s="399"/>
      <c r="F13" s="399"/>
      <c r="G13" s="400"/>
      <c r="H13" s="401"/>
      <c r="I13" s="402"/>
      <c r="J13" s="396"/>
      <c r="K13" s="397"/>
    </row>
    <row r="14" ht="6" customHeight="1"/>
    <row r="15" spans="1:11" ht="76.5" customHeight="1">
      <c r="A15" s="342" t="s">
        <v>243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3"/>
    </row>
    <row r="16" spans="1:11" ht="39" customHeight="1">
      <c r="A16" s="160"/>
      <c r="B16" s="148"/>
      <c r="C16" s="148"/>
      <c r="D16" s="148"/>
      <c r="E16" s="148"/>
      <c r="F16" s="162" t="s">
        <v>321</v>
      </c>
      <c r="G16" s="161" t="s">
        <v>318</v>
      </c>
      <c r="H16" s="148"/>
      <c r="I16" s="148"/>
      <c r="J16" s="148"/>
      <c r="K16" s="149"/>
    </row>
    <row r="17" spans="1:11" ht="27.75" customHeight="1">
      <c r="A17" s="93"/>
      <c r="B17" s="94"/>
      <c r="C17" s="94"/>
      <c r="D17" s="94"/>
      <c r="E17" s="94"/>
      <c r="F17" s="94"/>
      <c r="G17" s="94"/>
      <c r="H17" s="16"/>
      <c r="I17" s="16" t="s">
        <v>109</v>
      </c>
      <c r="J17" s="1" t="s">
        <v>244</v>
      </c>
      <c r="K17" s="17"/>
    </row>
    <row r="18" spans="1:11" s="42" customFormat="1" ht="34.5" customHeight="1">
      <c r="A18" s="353" t="s">
        <v>245</v>
      </c>
      <c r="B18" s="353"/>
      <c r="C18" s="354"/>
      <c r="D18" s="354"/>
      <c r="E18" s="354"/>
      <c r="F18" s="124" t="s">
        <v>246</v>
      </c>
      <c r="G18" s="354"/>
      <c r="H18" s="354"/>
      <c r="I18" s="353" t="s">
        <v>247</v>
      </c>
      <c r="J18" s="353"/>
      <c r="K18" s="119"/>
    </row>
    <row r="19" spans="1:11" s="42" customFormat="1" ht="55.5" customHeight="1">
      <c r="A19" s="369" t="s">
        <v>248</v>
      </c>
      <c r="B19" s="264"/>
      <c r="C19" s="265"/>
      <c r="D19" s="350"/>
      <c r="E19" s="351"/>
      <c r="F19" s="351"/>
      <c r="G19" s="351"/>
      <c r="H19" s="351"/>
      <c r="I19" s="351"/>
      <c r="J19" s="351"/>
      <c r="K19" s="352"/>
    </row>
    <row r="20" spans="1:11" s="42" customFormat="1" ht="43.5" customHeight="1">
      <c r="A20" s="353" t="s">
        <v>249</v>
      </c>
      <c r="B20" s="353"/>
      <c r="C20" s="407"/>
      <c r="D20" s="407"/>
      <c r="E20" s="407"/>
      <c r="F20" s="125" t="s">
        <v>250</v>
      </c>
      <c r="G20" s="407"/>
      <c r="H20" s="407"/>
      <c r="I20" s="408" t="s">
        <v>251</v>
      </c>
      <c r="J20" s="408"/>
      <c r="K20" s="126"/>
    </row>
    <row r="21" spans="1:11" s="42" customFormat="1" ht="44.25" customHeight="1">
      <c r="A21" s="353" t="s">
        <v>252</v>
      </c>
      <c r="B21" s="353"/>
      <c r="C21" s="350" t="s">
        <v>253</v>
      </c>
      <c r="D21" s="409"/>
      <c r="E21" s="409"/>
      <c r="F21" s="409"/>
      <c r="G21" s="410"/>
      <c r="H21" s="411" t="s">
        <v>254</v>
      </c>
      <c r="I21" s="412"/>
      <c r="J21" s="121"/>
      <c r="K21" s="127"/>
    </row>
    <row r="22" spans="1:11" ht="22.5" customHeight="1">
      <c r="A22" s="404" t="s">
        <v>255</v>
      </c>
      <c r="B22" s="82"/>
      <c r="C22" s="10"/>
      <c r="D22" s="10"/>
      <c r="E22" s="109" t="s">
        <v>256</v>
      </c>
      <c r="F22" s="10"/>
      <c r="G22" s="10"/>
      <c r="H22" s="10"/>
      <c r="I22" s="10"/>
      <c r="J22" s="10"/>
      <c r="K22" s="11"/>
    </row>
    <row r="23" spans="1:11" ht="28.5" customHeight="1">
      <c r="A23" s="405"/>
      <c r="B23" s="83"/>
      <c r="C23" s="91"/>
      <c r="E23" s="13"/>
      <c r="F23" s="165" t="str">
        <f>F16</f>
        <v>花蓮縣立  國民中學</v>
      </c>
      <c r="G23" s="91" t="s">
        <v>319</v>
      </c>
      <c r="H23" s="13"/>
      <c r="I23" s="13"/>
      <c r="J23" s="13"/>
      <c r="K23" s="43"/>
    </row>
    <row r="24" spans="1:11" ht="34.5" customHeight="1">
      <c r="A24" s="405"/>
      <c r="B24" s="83"/>
      <c r="C24" s="13"/>
      <c r="D24" s="91" t="s">
        <v>257</v>
      </c>
      <c r="F24" s="13"/>
      <c r="G24" s="13"/>
      <c r="H24" s="13"/>
      <c r="I24" s="13"/>
      <c r="J24" s="13"/>
      <c r="K24" s="43"/>
    </row>
    <row r="25" spans="1:11" ht="43.5" customHeight="1">
      <c r="A25" s="405"/>
      <c r="B25" s="83"/>
      <c r="C25" s="13"/>
      <c r="D25" s="91"/>
      <c r="F25" s="91" t="s">
        <v>258</v>
      </c>
      <c r="G25" s="13"/>
      <c r="H25" s="13"/>
      <c r="I25" s="13"/>
      <c r="J25" s="128" t="s">
        <v>259</v>
      </c>
      <c r="K25" s="43"/>
    </row>
    <row r="26" spans="1:11" ht="9.75" customHeight="1">
      <c r="A26" s="406"/>
      <c r="B26" s="68"/>
      <c r="C26" s="15"/>
      <c r="D26" s="15"/>
      <c r="E26" s="15"/>
      <c r="F26" s="129"/>
      <c r="G26" s="15"/>
      <c r="H26" s="15"/>
      <c r="I26" s="15"/>
      <c r="J26" s="130"/>
      <c r="K26" s="17"/>
    </row>
  </sheetData>
  <mergeCells count="46"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H21:I21"/>
    <mergeCell ref="K5:K7"/>
    <mergeCell ref="J10:K13"/>
    <mergeCell ref="A13:C13"/>
    <mergeCell ref="D13:F13"/>
    <mergeCell ref="G13:I13"/>
    <mergeCell ref="D9:I9"/>
    <mergeCell ref="J9:K9"/>
    <mergeCell ref="A9:C9"/>
    <mergeCell ref="A10:C10"/>
    <mergeCell ref="A11:C11"/>
    <mergeCell ref="G4:H4"/>
    <mergeCell ref="C5:D5"/>
    <mergeCell ref="C4:F4"/>
    <mergeCell ref="E6:F6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A12:C12"/>
    <mergeCell ref="G10:I10"/>
    <mergeCell ref="G11:I11"/>
    <mergeCell ref="G12:I12"/>
    <mergeCell ref="D12:F12"/>
    <mergeCell ref="D10:F10"/>
    <mergeCell ref="D11:F11"/>
    <mergeCell ref="A15:K15"/>
    <mergeCell ref="D19:K19"/>
    <mergeCell ref="A18:B18"/>
    <mergeCell ref="C18:E18"/>
    <mergeCell ref="G18:H18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X28"/>
  <sheetViews>
    <sheetView workbookViewId="0" topLeftCell="A16">
      <selection activeCell="K13" sqref="K13:N13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7.375" style="1" customWidth="1"/>
    <col min="8" max="8" width="5.375" style="1" customWidth="1"/>
    <col min="9" max="9" width="6.75390625" style="1" customWidth="1"/>
    <col min="10" max="10" width="12.875" style="1" customWidth="1"/>
    <col min="11" max="11" width="4.125" style="1" customWidth="1"/>
    <col min="12" max="12" width="5.75390625" style="1" customWidth="1"/>
    <col min="13" max="13" width="6.00390625" style="1" customWidth="1"/>
    <col min="14" max="14" width="4.25390625" style="1" customWidth="1"/>
    <col min="15" max="15" width="5.375" style="1" customWidth="1"/>
    <col min="16" max="16" width="5.25390625" style="1" customWidth="1"/>
    <col min="17" max="17" width="7.875" style="1" customWidth="1"/>
    <col min="18" max="16384" width="8.875" style="1" customWidth="1"/>
  </cols>
  <sheetData>
    <row r="1" spans="1:17" ht="7.5" customHeight="1">
      <c r="A1" s="432" t="s">
        <v>210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4" ht="27" customHeight="1">
      <c r="A2" s="436" t="str">
        <f>G15</f>
        <v>花蓮縣立  國民中學</v>
      </c>
      <c r="B2" s="436"/>
      <c r="C2" s="436"/>
      <c r="D2" s="436"/>
      <c r="E2" s="436"/>
      <c r="F2" s="436"/>
      <c r="G2" s="436"/>
      <c r="H2" s="436"/>
      <c r="I2" s="436"/>
      <c r="J2" s="436"/>
      <c r="K2" s="151" t="s">
        <v>317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17" ht="21" customHeight="1">
      <c r="A3" s="433" t="s">
        <v>74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9.5" customHeight="1">
      <c r="A4" s="434" t="s">
        <v>75</v>
      </c>
      <c r="B4" s="434"/>
      <c r="C4" s="285"/>
      <c r="D4" s="284" t="s">
        <v>76</v>
      </c>
      <c r="E4" s="434"/>
      <c r="F4" s="434"/>
      <c r="G4" s="434"/>
      <c r="H4" s="434"/>
      <c r="I4" s="285"/>
      <c r="J4" s="270" t="s">
        <v>77</v>
      </c>
      <c r="K4" s="435"/>
      <c r="L4" s="338"/>
      <c r="M4" s="290" t="s">
        <v>147</v>
      </c>
      <c r="N4" s="435"/>
      <c r="O4" s="435"/>
      <c r="P4" s="435"/>
      <c r="Q4" s="338"/>
    </row>
    <row r="5" spans="1:17" ht="22.5" customHeight="1">
      <c r="A5" s="259" t="s">
        <v>79</v>
      </c>
      <c r="B5" s="251"/>
      <c r="C5" s="437"/>
      <c r="D5" s="440" t="s">
        <v>80</v>
      </c>
      <c r="E5" s="441"/>
      <c r="F5" s="442"/>
      <c r="G5" s="246"/>
      <c r="H5" s="247"/>
      <c r="I5" s="443"/>
      <c r="J5" s="446">
        <f>P24</f>
        <v>0</v>
      </c>
      <c r="K5" s="447"/>
      <c r="L5" s="447"/>
      <c r="M5" s="471">
        <f>D16</f>
        <v>0</v>
      </c>
      <c r="N5" s="472"/>
      <c r="O5" s="472"/>
      <c r="P5" s="477" t="s">
        <v>221</v>
      </c>
      <c r="Q5" s="478"/>
    </row>
    <row r="6" spans="1:17" ht="12.75" customHeight="1">
      <c r="A6" s="253"/>
      <c r="B6" s="254"/>
      <c r="C6" s="438"/>
      <c r="D6" s="452" t="s">
        <v>81</v>
      </c>
      <c r="E6" s="453"/>
      <c r="F6" s="454"/>
      <c r="G6" s="458"/>
      <c r="H6" s="459"/>
      <c r="I6" s="460"/>
      <c r="J6" s="448"/>
      <c r="K6" s="449"/>
      <c r="L6" s="449"/>
      <c r="M6" s="473"/>
      <c r="N6" s="474"/>
      <c r="O6" s="474"/>
      <c r="P6" s="479"/>
      <c r="Q6" s="480"/>
    </row>
    <row r="7" spans="1:17" ht="13.5" customHeight="1">
      <c r="A7" s="253"/>
      <c r="B7" s="254"/>
      <c r="C7" s="438"/>
      <c r="D7" s="455"/>
      <c r="E7" s="456"/>
      <c r="F7" s="457"/>
      <c r="G7" s="461"/>
      <c r="H7" s="462"/>
      <c r="I7" s="463"/>
      <c r="J7" s="448"/>
      <c r="K7" s="449"/>
      <c r="L7" s="449"/>
      <c r="M7" s="473"/>
      <c r="N7" s="474"/>
      <c r="O7" s="474"/>
      <c r="P7" s="479"/>
      <c r="Q7" s="480"/>
    </row>
    <row r="8" spans="1:17" ht="20.25" customHeight="1">
      <c r="A8" s="256"/>
      <c r="B8" s="250"/>
      <c r="C8" s="439"/>
      <c r="D8" s="440" t="s">
        <v>82</v>
      </c>
      <c r="E8" s="441"/>
      <c r="F8" s="442"/>
      <c r="G8" s="246"/>
      <c r="H8" s="247"/>
      <c r="I8" s="443"/>
      <c r="J8" s="450"/>
      <c r="K8" s="451"/>
      <c r="L8" s="451"/>
      <c r="M8" s="475"/>
      <c r="N8" s="476"/>
      <c r="O8" s="476"/>
      <c r="P8" s="481"/>
      <c r="Q8" s="482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90" t="s">
        <v>341</v>
      </c>
      <c r="B10" s="344"/>
      <c r="C10" s="344"/>
      <c r="D10" s="345"/>
      <c r="E10" s="290" t="s">
        <v>119</v>
      </c>
      <c r="F10" s="344"/>
      <c r="G10" s="344"/>
      <c r="H10" s="344"/>
      <c r="I10" s="444" t="s">
        <v>487</v>
      </c>
      <c r="J10" s="445"/>
      <c r="K10" s="290" t="s">
        <v>486</v>
      </c>
      <c r="L10" s="344"/>
      <c r="M10" s="344"/>
      <c r="N10" s="344"/>
      <c r="O10" s="290" t="s">
        <v>85</v>
      </c>
      <c r="P10" s="344"/>
      <c r="Q10" s="345"/>
    </row>
    <row r="11" spans="1:17" ht="30.75" customHeight="1">
      <c r="A11" s="421"/>
      <c r="B11" s="359"/>
      <c r="C11" s="359"/>
      <c r="D11" s="360"/>
      <c r="E11" s="413"/>
      <c r="F11" s="359"/>
      <c r="G11" s="359"/>
      <c r="H11" s="359"/>
      <c r="I11" s="413"/>
      <c r="J11" s="360"/>
      <c r="K11" s="418"/>
      <c r="L11" s="359"/>
      <c r="M11" s="359"/>
      <c r="N11" s="360"/>
      <c r="O11" s="421"/>
      <c r="P11" s="418"/>
      <c r="Q11" s="431"/>
    </row>
    <row r="12" spans="1:17" ht="27.75" customHeight="1">
      <c r="A12" s="371" t="s">
        <v>343</v>
      </c>
      <c r="B12" s="422"/>
      <c r="C12" s="422"/>
      <c r="D12" s="415"/>
      <c r="E12" s="414"/>
      <c r="F12" s="420"/>
      <c r="G12" s="420"/>
      <c r="H12" s="420"/>
      <c r="I12" s="414"/>
      <c r="J12" s="415"/>
      <c r="K12" s="420"/>
      <c r="L12" s="420"/>
      <c r="M12" s="420"/>
      <c r="N12" s="415"/>
      <c r="O12" s="371"/>
      <c r="P12" s="422"/>
      <c r="Q12" s="415"/>
    </row>
    <row r="13" spans="1:17" ht="27.75" customHeight="1">
      <c r="A13" s="373"/>
      <c r="B13" s="419"/>
      <c r="C13" s="419"/>
      <c r="D13" s="417"/>
      <c r="E13" s="416"/>
      <c r="F13" s="419"/>
      <c r="G13" s="419"/>
      <c r="H13" s="419"/>
      <c r="I13" s="416"/>
      <c r="J13" s="417"/>
      <c r="K13" s="419"/>
      <c r="L13" s="419"/>
      <c r="M13" s="419"/>
      <c r="N13" s="417"/>
      <c r="O13" s="373"/>
      <c r="P13" s="419"/>
      <c r="Q13" s="417"/>
    </row>
    <row r="14" spans="1:17" ht="85.5" customHeight="1">
      <c r="A14" s="423" t="s">
        <v>149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3"/>
    </row>
    <row r="15" spans="1:17" ht="33" customHeight="1">
      <c r="A15" s="145"/>
      <c r="B15" s="153"/>
      <c r="C15" s="153"/>
      <c r="D15" s="167"/>
      <c r="E15" s="167"/>
      <c r="F15" s="168"/>
      <c r="G15" s="169" t="s">
        <v>314</v>
      </c>
      <c r="H15" s="167" t="s">
        <v>320</v>
      </c>
      <c r="I15" s="167"/>
      <c r="J15" s="167"/>
      <c r="K15" s="167"/>
      <c r="L15" s="167"/>
      <c r="M15" s="167"/>
      <c r="N15" s="153"/>
      <c r="O15" s="153"/>
      <c r="P15" s="153"/>
      <c r="Q15" s="166"/>
    </row>
    <row r="16" spans="1:17" s="49" customFormat="1" ht="30" customHeight="1">
      <c r="A16" s="424" t="s">
        <v>150</v>
      </c>
      <c r="B16" s="425"/>
      <c r="C16" s="426"/>
      <c r="D16" s="269"/>
      <c r="E16" s="427"/>
      <c r="F16" s="427"/>
      <c r="G16" s="428"/>
      <c r="H16" s="284" t="s">
        <v>151</v>
      </c>
      <c r="I16" s="429"/>
      <c r="J16" s="430"/>
      <c r="K16" s="269"/>
      <c r="L16" s="260"/>
      <c r="M16" s="260"/>
      <c r="N16" s="261"/>
      <c r="O16" s="76" t="s">
        <v>152</v>
      </c>
      <c r="P16" s="269"/>
      <c r="Q16" s="428"/>
    </row>
    <row r="17" spans="1:17" s="49" customFormat="1" ht="21.75" customHeight="1">
      <c r="A17" s="403" t="s">
        <v>211</v>
      </c>
      <c r="B17" s="340"/>
      <c r="C17" s="340"/>
      <c r="D17" s="340"/>
      <c r="E17" s="403" t="s">
        <v>212</v>
      </c>
      <c r="F17" s="403"/>
      <c r="G17" s="403"/>
      <c r="H17" s="403"/>
      <c r="I17" s="403" t="s">
        <v>213</v>
      </c>
      <c r="J17" s="340"/>
      <c r="K17" s="339" t="s">
        <v>214</v>
      </c>
      <c r="L17" s="354" t="s">
        <v>215</v>
      </c>
      <c r="M17" s="354"/>
      <c r="N17" s="339" t="s">
        <v>216</v>
      </c>
      <c r="O17" s="464"/>
      <c r="P17" s="403" t="s">
        <v>217</v>
      </c>
      <c r="Q17" s="340"/>
    </row>
    <row r="18" spans="1:17" s="49" customFormat="1" ht="21.7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464"/>
      <c r="L18" s="120" t="s">
        <v>218</v>
      </c>
      <c r="M18" s="120" t="s">
        <v>219</v>
      </c>
      <c r="N18" s="464"/>
      <c r="O18" s="464"/>
      <c r="P18" s="340"/>
      <c r="Q18" s="340"/>
    </row>
    <row r="19" spans="1:17" s="113" customFormat="1" ht="31.5" customHeight="1">
      <c r="A19" s="465"/>
      <c r="B19" s="465"/>
      <c r="C19" s="465"/>
      <c r="D19" s="465"/>
      <c r="E19" s="466"/>
      <c r="F19" s="466"/>
      <c r="G19" s="466"/>
      <c r="H19" s="466"/>
      <c r="I19" s="403"/>
      <c r="J19" s="340"/>
      <c r="K19" s="8"/>
      <c r="L19" s="120"/>
      <c r="M19" s="120"/>
      <c r="N19" s="339"/>
      <c r="O19" s="464"/>
      <c r="P19" s="467"/>
      <c r="Q19" s="468"/>
    </row>
    <row r="20" spans="1:17" s="113" customFormat="1" ht="31.5" customHeight="1">
      <c r="A20" s="465"/>
      <c r="B20" s="465"/>
      <c r="C20" s="465"/>
      <c r="D20" s="465"/>
      <c r="E20" s="466"/>
      <c r="F20" s="466"/>
      <c r="G20" s="466"/>
      <c r="H20" s="466"/>
      <c r="I20" s="403"/>
      <c r="J20" s="340"/>
      <c r="K20" s="8"/>
      <c r="L20" s="120"/>
      <c r="M20" s="120"/>
      <c r="N20" s="339"/>
      <c r="O20" s="464"/>
      <c r="P20" s="467"/>
      <c r="Q20" s="468"/>
    </row>
    <row r="21" spans="1:17" s="113" customFormat="1" ht="31.5" customHeight="1">
      <c r="A21" s="465"/>
      <c r="B21" s="465"/>
      <c r="C21" s="465"/>
      <c r="D21" s="465"/>
      <c r="E21" s="469"/>
      <c r="F21" s="469"/>
      <c r="G21" s="469"/>
      <c r="H21" s="469"/>
      <c r="I21" s="403"/>
      <c r="J21" s="340"/>
      <c r="K21" s="8"/>
      <c r="L21" s="120"/>
      <c r="M21" s="120"/>
      <c r="N21" s="339"/>
      <c r="O21" s="464"/>
      <c r="P21" s="467"/>
      <c r="Q21" s="468"/>
    </row>
    <row r="22" spans="1:17" s="113" customFormat="1" ht="31.5" customHeight="1">
      <c r="A22" s="465"/>
      <c r="B22" s="465"/>
      <c r="C22" s="465"/>
      <c r="D22" s="465"/>
      <c r="E22" s="469"/>
      <c r="F22" s="469"/>
      <c r="G22" s="469"/>
      <c r="H22" s="469"/>
      <c r="I22" s="403"/>
      <c r="J22" s="340"/>
      <c r="K22" s="8"/>
      <c r="L22" s="120"/>
      <c r="M22" s="120"/>
      <c r="N22" s="339"/>
      <c r="O22" s="464"/>
      <c r="P22" s="467"/>
      <c r="Q22" s="468"/>
    </row>
    <row r="23" spans="1:17" s="113" customFormat="1" ht="31.5" customHeight="1">
      <c r="A23" s="465"/>
      <c r="B23" s="465"/>
      <c r="C23" s="465"/>
      <c r="D23" s="465"/>
      <c r="E23" s="469"/>
      <c r="F23" s="469"/>
      <c r="G23" s="469"/>
      <c r="H23" s="469"/>
      <c r="I23" s="403"/>
      <c r="J23" s="340"/>
      <c r="K23" s="8"/>
      <c r="L23" s="120"/>
      <c r="M23" s="120"/>
      <c r="N23" s="339"/>
      <c r="O23" s="464"/>
      <c r="P23" s="467"/>
      <c r="Q23" s="468"/>
    </row>
    <row r="24" spans="1:17" s="113" customFormat="1" ht="25.5" customHeight="1">
      <c r="A24" s="290" t="s">
        <v>93</v>
      </c>
      <c r="B24" s="435"/>
      <c r="C24" s="435"/>
      <c r="D24" s="435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5"/>
      <c r="P24" s="467">
        <f>SUM(P19:Q23)</f>
        <v>0</v>
      </c>
      <c r="Q24" s="468"/>
    </row>
    <row r="25" spans="1:17" ht="36.75" customHeight="1">
      <c r="A25" s="9"/>
      <c r="B25" s="10"/>
      <c r="C25" s="109" t="s">
        <v>103</v>
      </c>
      <c r="D25" s="10"/>
      <c r="E25" s="170" t="str">
        <f>G15</f>
        <v>花蓮縣立  國民中學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3.75" customHeight="1">
      <c r="A26" s="12"/>
      <c r="B26" s="13"/>
      <c r="C26" s="13"/>
      <c r="D26" s="13"/>
      <c r="E26" s="13"/>
      <c r="F26" s="13"/>
      <c r="I26" s="18" t="s">
        <v>322</v>
      </c>
      <c r="J26" s="483">
        <f>P24</f>
        <v>0</v>
      </c>
      <c r="K26" s="484"/>
      <c r="L26" s="484"/>
      <c r="M26" s="484"/>
      <c r="N26" s="484"/>
      <c r="O26" s="484"/>
      <c r="P26" s="484"/>
      <c r="Q26" s="485"/>
    </row>
    <row r="27" spans="1:17" ht="29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" t="s">
        <v>168</v>
      </c>
      <c r="L27" s="486">
        <f>D16</f>
        <v>0</v>
      </c>
      <c r="M27" s="486"/>
      <c r="N27" s="486"/>
      <c r="O27" s="13" t="s">
        <v>104</v>
      </c>
      <c r="P27" s="13"/>
      <c r="Q27" s="43"/>
    </row>
    <row r="28" spans="1:17" ht="29.25" customHeight="1">
      <c r="A28" s="14"/>
      <c r="B28" s="15"/>
      <c r="C28" s="15"/>
      <c r="D28" s="15"/>
      <c r="E28" s="15"/>
      <c r="F28" s="15"/>
      <c r="G28" s="15" t="s">
        <v>220</v>
      </c>
      <c r="H28" s="15"/>
      <c r="I28" s="15"/>
      <c r="J28" s="15"/>
      <c r="K28" s="16"/>
      <c r="L28" s="470"/>
      <c r="M28" s="470"/>
      <c r="N28" s="470"/>
      <c r="O28" s="15"/>
      <c r="P28" s="15"/>
      <c r="Q28" s="17"/>
    </row>
  </sheetData>
  <mergeCells count="80">
    <mergeCell ref="M5:O8"/>
    <mergeCell ref="P5:Q8"/>
    <mergeCell ref="J26:Q26"/>
    <mergeCell ref="L27:N27"/>
    <mergeCell ref="P23:Q23"/>
    <mergeCell ref="P24:Q24"/>
    <mergeCell ref="P16:Q16"/>
    <mergeCell ref="L17:M17"/>
    <mergeCell ref="N17:O18"/>
    <mergeCell ref="P17:Q18"/>
    <mergeCell ref="L28:N28"/>
    <mergeCell ref="A23:D23"/>
    <mergeCell ref="E23:H23"/>
    <mergeCell ref="N23:O23"/>
    <mergeCell ref="I23:J23"/>
    <mergeCell ref="A24:O24"/>
    <mergeCell ref="A22:D22"/>
    <mergeCell ref="E22:H22"/>
    <mergeCell ref="N22:O22"/>
    <mergeCell ref="P22:Q22"/>
    <mergeCell ref="I22:J22"/>
    <mergeCell ref="A21:D21"/>
    <mergeCell ref="E21:H21"/>
    <mergeCell ref="N21:O21"/>
    <mergeCell ref="P21:Q21"/>
    <mergeCell ref="I21:J21"/>
    <mergeCell ref="A20:D20"/>
    <mergeCell ref="E20:H20"/>
    <mergeCell ref="N20:O20"/>
    <mergeCell ref="P20:Q20"/>
    <mergeCell ref="A19:D19"/>
    <mergeCell ref="E19:H19"/>
    <mergeCell ref="N19:O19"/>
    <mergeCell ref="P19:Q19"/>
    <mergeCell ref="O13:Q13"/>
    <mergeCell ref="A17:D18"/>
    <mergeCell ref="E17:H18"/>
    <mergeCell ref="I17:J18"/>
    <mergeCell ref="K17:K18"/>
    <mergeCell ref="A5:C8"/>
    <mergeCell ref="D5:F5"/>
    <mergeCell ref="G5:I5"/>
    <mergeCell ref="A10:D10"/>
    <mergeCell ref="I10:J10"/>
    <mergeCell ref="J5:L8"/>
    <mergeCell ref="D6:F7"/>
    <mergeCell ref="G6:I7"/>
    <mergeCell ref="D8:F8"/>
    <mergeCell ref="G8:I8"/>
    <mergeCell ref="A1:Q1"/>
    <mergeCell ref="A3:Q3"/>
    <mergeCell ref="D4:I4"/>
    <mergeCell ref="J4:L4"/>
    <mergeCell ref="M4:Q4"/>
    <mergeCell ref="A4:C4"/>
    <mergeCell ref="A2:J2"/>
    <mergeCell ref="O10:Q10"/>
    <mergeCell ref="I19:J19"/>
    <mergeCell ref="I20:J20"/>
    <mergeCell ref="A14:Q14"/>
    <mergeCell ref="A16:C16"/>
    <mergeCell ref="D16:G16"/>
    <mergeCell ref="H16:J16"/>
    <mergeCell ref="K16:N16"/>
    <mergeCell ref="O11:Q11"/>
    <mergeCell ref="O12:Q12"/>
    <mergeCell ref="A11:D11"/>
    <mergeCell ref="A12:D12"/>
    <mergeCell ref="A13:D13"/>
    <mergeCell ref="E10:H10"/>
    <mergeCell ref="E11:H11"/>
    <mergeCell ref="E12:H12"/>
    <mergeCell ref="E13:H13"/>
    <mergeCell ref="I11:J11"/>
    <mergeCell ref="I12:J12"/>
    <mergeCell ref="I13:J13"/>
    <mergeCell ref="K10:N10"/>
    <mergeCell ref="K11:N11"/>
    <mergeCell ref="K13:N13"/>
    <mergeCell ref="K12:N12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Y29"/>
  <sheetViews>
    <sheetView workbookViewId="0" topLeftCell="A16">
      <selection activeCell="A15" sqref="A15:Q15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6.625" style="1" customWidth="1"/>
    <col min="8" max="8" width="6.50390625" style="1" customWidth="1"/>
    <col min="9" max="9" width="8.125" style="1" customWidth="1"/>
    <col min="10" max="10" width="11.75390625" style="1" customWidth="1"/>
    <col min="11" max="11" width="5.875" style="1" customWidth="1"/>
    <col min="12" max="12" width="5.75390625" style="1" customWidth="1"/>
    <col min="13" max="13" width="4.75390625" style="1" customWidth="1"/>
    <col min="14" max="14" width="2.50390625" style="1" customWidth="1"/>
    <col min="15" max="15" width="5.375" style="1" customWidth="1"/>
    <col min="16" max="16" width="5.25390625" style="1" customWidth="1"/>
    <col min="17" max="17" width="7.75390625" style="1" customWidth="1"/>
    <col min="18" max="16384" width="8.875" style="1" customWidth="1"/>
  </cols>
  <sheetData>
    <row r="1" spans="1:17" ht="7.5" customHeight="1">
      <c r="A1" s="432" t="s">
        <v>210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5" ht="27" customHeight="1">
      <c r="A2" s="436" t="s">
        <v>315</v>
      </c>
      <c r="B2" s="436"/>
      <c r="C2" s="436"/>
      <c r="D2" s="436"/>
      <c r="E2" s="436"/>
      <c r="F2" s="436"/>
      <c r="G2" s="436"/>
      <c r="H2" s="436"/>
      <c r="I2" s="436"/>
      <c r="J2" s="436"/>
      <c r="K2" s="151" t="s">
        <v>317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7" ht="21" customHeight="1">
      <c r="A3" s="433" t="s">
        <v>74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9.5" customHeight="1">
      <c r="A4" s="434" t="s">
        <v>75</v>
      </c>
      <c r="B4" s="434"/>
      <c r="C4" s="285"/>
      <c r="D4" s="284" t="s">
        <v>76</v>
      </c>
      <c r="E4" s="434"/>
      <c r="F4" s="434"/>
      <c r="G4" s="434"/>
      <c r="H4" s="434"/>
      <c r="I4" s="285"/>
      <c r="J4" s="270" t="s">
        <v>77</v>
      </c>
      <c r="K4" s="435"/>
      <c r="L4" s="338"/>
      <c r="M4" s="290" t="s">
        <v>147</v>
      </c>
      <c r="N4" s="435"/>
      <c r="O4" s="435"/>
      <c r="P4" s="435"/>
      <c r="Q4" s="338"/>
    </row>
    <row r="5" spans="1:17" ht="22.5" customHeight="1">
      <c r="A5" s="259" t="s">
        <v>79</v>
      </c>
      <c r="B5" s="251"/>
      <c r="C5" s="437"/>
      <c r="D5" s="440" t="s">
        <v>80</v>
      </c>
      <c r="E5" s="441"/>
      <c r="F5" s="442"/>
      <c r="G5" s="246"/>
      <c r="H5" s="247"/>
      <c r="I5" s="443"/>
      <c r="J5" s="446"/>
      <c r="K5" s="447"/>
      <c r="L5" s="447"/>
      <c r="M5" s="471"/>
      <c r="N5" s="472"/>
      <c r="O5" s="472"/>
      <c r="P5" s="477" t="s">
        <v>221</v>
      </c>
      <c r="Q5" s="478"/>
    </row>
    <row r="6" spans="1:17" ht="12.75" customHeight="1">
      <c r="A6" s="253"/>
      <c r="B6" s="254"/>
      <c r="C6" s="438"/>
      <c r="D6" s="452" t="s">
        <v>81</v>
      </c>
      <c r="E6" s="453"/>
      <c r="F6" s="454"/>
      <c r="G6" s="458"/>
      <c r="H6" s="459"/>
      <c r="I6" s="460"/>
      <c r="J6" s="448"/>
      <c r="K6" s="449"/>
      <c r="L6" s="449"/>
      <c r="M6" s="473"/>
      <c r="N6" s="474"/>
      <c r="O6" s="474"/>
      <c r="P6" s="479"/>
      <c r="Q6" s="480"/>
    </row>
    <row r="7" spans="1:17" ht="13.5" customHeight="1">
      <c r="A7" s="253"/>
      <c r="B7" s="254"/>
      <c r="C7" s="438"/>
      <c r="D7" s="455"/>
      <c r="E7" s="456"/>
      <c r="F7" s="457"/>
      <c r="G7" s="461"/>
      <c r="H7" s="462"/>
      <c r="I7" s="463"/>
      <c r="J7" s="448"/>
      <c r="K7" s="449"/>
      <c r="L7" s="449"/>
      <c r="M7" s="473"/>
      <c r="N7" s="474"/>
      <c r="O7" s="474"/>
      <c r="P7" s="479"/>
      <c r="Q7" s="480"/>
    </row>
    <row r="8" spans="1:17" ht="20.25" customHeight="1">
      <c r="A8" s="256"/>
      <c r="B8" s="250"/>
      <c r="C8" s="439"/>
      <c r="D8" s="440" t="s">
        <v>82</v>
      </c>
      <c r="E8" s="441"/>
      <c r="F8" s="442"/>
      <c r="G8" s="246"/>
      <c r="H8" s="247"/>
      <c r="I8" s="443"/>
      <c r="J8" s="450"/>
      <c r="K8" s="451"/>
      <c r="L8" s="451"/>
      <c r="M8" s="475"/>
      <c r="N8" s="476"/>
      <c r="O8" s="476"/>
      <c r="P8" s="481"/>
      <c r="Q8" s="482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90" t="s">
        <v>341</v>
      </c>
      <c r="B10" s="344"/>
      <c r="C10" s="344"/>
      <c r="D10" s="345"/>
      <c r="E10" s="290" t="s">
        <v>65</v>
      </c>
      <c r="F10" s="344"/>
      <c r="G10" s="344"/>
      <c r="H10" s="344"/>
      <c r="I10" s="444" t="s">
        <v>487</v>
      </c>
      <c r="J10" s="445"/>
      <c r="K10" s="290" t="s">
        <v>24</v>
      </c>
      <c r="L10" s="344"/>
      <c r="M10" s="344"/>
      <c r="N10" s="344"/>
      <c r="O10" s="290" t="s">
        <v>62</v>
      </c>
      <c r="P10" s="344"/>
      <c r="Q10" s="345"/>
    </row>
    <row r="11" spans="1:17" ht="30.75" customHeight="1">
      <c r="A11" s="421"/>
      <c r="B11" s="359"/>
      <c r="C11" s="359"/>
      <c r="D11" s="360"/>
      <c r="E11" s="413"/>
      <c r="F11" s="359"/>
      <c r="G11" s="359"/>
      <c r="H11" s="359"/>
      <c r="I11" s="413"/>
      <c r="J11" s="360"/>
      <c r="K11" s="418"/>
      <c r="L11" s="359"/>
      <c r="M11" s="359"/>
      <c r="N11" s="360"/>
      <c r="O11" s="421"/>
      <c r="P11" s="418"/>
      <c r="Q11" s="431"/>
    </row>
    <row r="12" spans="1:17" ht="27.75" customHeight="1">
      <c r="A12" s="371" t="s">
        <v>343</v>
      </c>
      <c r="B12" s="422"/>
      <c r="C12" s="422"/>
      <c r="D12" s="415"/>
      <c r="E12" s="414"/>
      <c r="F12" s="420"/>
      <c r="G12" s="420"/>
      <c r="H12" s="420"/>
      <c r="I12" s="414"/>
      <c r="J12" s="415"/>
      <c r="K12" s="420"/>
      <c r="L12" s="420"/>
      <c r="M12" s="420"/>
      <c r="N12" s="415"/>
      <c r="O12" s="371"/>
      <c r="P12" s="422"/>
      <c r="Q12" s="415"/>
    </row>
    <row r="13" spans="1:17" ht="27.75" customHeight="1">
      <c r="A13" s="373"/>
      <c r="B13" s="419"/>
      <c r="C13" s="419"/>
      <c r="D13" s="417"/>
      <c r="E13" s="416"/>
      <c r="F13" s="419"/>
      <c r="G13" s="419"/>
      <c r="H13" s="419"/>
      <c r="I13" s="416"/>
      <c r="J13" s="417"/>
      <c r="K13" s="419"/>
      <c r="L13" s="419"/>
      <c r="M13" s="419"/>
      <c r="N13" s="417"/>
      <c r="O13" s="373"/>
      <c r="P13" s="419"/>
      <c r="Q13" s="417"/>
    </row>
    <row r="14" ht="6" customHeight="1"/>
    <row r="15" spans="1:17" ht="40.5" customHeight="1">
      <c r="A15" s="423" t="s">
        <v>149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</row>
    <row r="16" spans="1:17" ht="33" customHeight="1">
      <c r="A16" s="145"/>
      <c r="B16" s="153"/>
      <c r="C16" s="153"/>
      <c r="D16" s="167"/>
      <c r="E16" s="167"/>
      <c r="F16" s="168"/>
      <c r="G16" s="169" t="s">
        <v>315</v>
      </c>
      <c r="H16" s="167" t="s">
        <v>320</v>
      </c>
      <c r="I16" s="167"/>
      <c r="J16" s="167"/>
      <c r="K16" s="167"/>
      <c r="L16" s="167"/>
      <c r="M16" s="167"/>
      <c r="N16" s="153"/>
      <c r="O16" s="153"/>
      <c r="P16" s="153"/>
      <c r="Q16" s="166"/>
    </row>
    <row r="17" spans="1:17" s="49" customFormat="1" ht="30" customHeight="1">
      <c r="A17" s="424" t="s">
        <v>150</v>
      </c>
      <c r="B17" s="425"/>
      <c r="C17" s="426"/>
      <c r="D17" s="269"/>
      <c r="E17" s="427"/>
      <c r="F17" s="427"/>
      <c r="G17" s="428"/>
      <c r="H17" s="284" t="s">
        <v>151</v>
      </c>
      <c r="I17" s="429"/>
      <c r="J17" s="430"/>
      <c r="K17" s="269"/>
      <c r="L17" s="260"/>
      <c r="M17" s="260"/>
      <c r="N17" s="261"/>
      <c r="O17" s="76" t="s">
        <v>152</v>
      </c>
      <c r="P17" s="269"/>
      <c r="Q17" s="428"/>
    </row>
    <row r="18" spans="1:17" s="49" customFormat="1" ht="21.75" customHeight="1">
      <c r="A18" s="403" t="s">
        <v>211</v>
      </c>
      <c r="B18" s="340"/>
      <c r="C18" s="340"/>
      <c r="D18" s="340"/>
      <c r="E18" s="403" t="s">
        <v>212</v>
      </c>
      <c r="F18" s="403"/>
      <c r="G18" s="403"/>
      <c r="H18" s="403"/>
      <c r="I18" s="403" t="s">
        <v>213</v>
      </c>
      <c r="J18" s="340"/>
      <c r="K18" s="339" t="s">
        <v>214</v>
      </c>
      <c r="L18" s="354" t="s">
        <v>215</v>
      </c>
      <c r="M18" s="354"/>
      <c r="N18" s="339" t="s">
        <v>216</v>
      </c>
      <c r="O18" s="464"/>
      <c r="P18" s="403" t="s">
        <v>217</v>
      </c>
      <c r="Q18" s="340"/>
    </row>
    <row r="19" spans="1:17" s="49" customFormat="1" ht="21.7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464"/>
      <c r="L19" s="120" t="s">
        <v>218</v>
      </c>
      <c r="M19" s="120" t="s">
        <v>219</v>
      </c>
      <c r="N19" s="464"/>
      <c r="O19" s="464"/>
      <c r="P19" s="340"/>
      <c r="Q19" s="340"/>
    </row>
    <row r="20" spans="1:17" s="113" customFormat="1" ht="31.5" customHeight="1">
      <c r="A20" s="465"/>
      <c r="B20" s="465"/>
      <c r="C20" s="465"/>
      <c r="D20" s="465"/>
      <c r="E20" s="466"/>
      <c r="F20" s="466"/>
      <c r="G20" s="466"/>
      <c r="H20" s="466"/>
      <c r="I20" s="403"/>
      <c r="J20" s="340"/>
      <c r="K20" s="8"/>
      <c r="L20" s="120"/>
      <c r="M20" s="120"/>
      <c r="N20" s="339"/>
      <c r="O20" s="464"/>
      <c r="P20" s="467"/>
      <c r="Q20" s="468"/>
    </row>
    <row r="21" spans="1:17" s="113" customFormat="1" ht="31.5" customHeight="1">
      <c r="A21" s="465"/>
      <c r="B21" s="465"/>
      <c r="C21" s="465"/>
      <c r="D21" s="465"/>
      <c r="E21" s="466"/>
      <c r="F21" s="466"/>
      <c r="G21" s="466"/>
      <c r="H21" s="466"/>
      <c r="I21" s="403"/>
      <c r="J21" s="340"/>
      <c r="K21" s="8"/>
      <c r="L21" s="120"/>
      <c r="M21" s="120"/>
      <c r="N21" s="339"/>
      <c r="O21" s="464"/>
      <c r="P21" s="467"/>
      <c r="Q21" s="468"/>
    </row>
    <row r="22" spans="1:17" s="113" customFormat="1" ht="31.5" customHeight="1">
      <c r="A22" s="465"/>
      <c r="B22" s="465"/>
      <c r="C22" s="465"/>
      <c r="D22" s="465"/>
      <c r="E22" s="469"/>
      <c r="F22" s="469"/>
      <c r="G22" s="469"/>
      <c r="H22" s="469"/>
      <c r="I22" s="403"/>
      <c r="J22" s="340"/>
      <c r="K22" s="8"/>
      <c r="L22" s="120"/>
      <c r="M22" s="120"/>
      <c r="N22" s="339"/>
      <c r="O22" s="464"/>
      <c r="P22" s="467"/>
      <c r="Q22" s="468"/>
    </row>
    <row r="23" spans="1:17" s="113" customFormat="1" ht="31.5" customHeight="1">
      <c r="A23" s="465"/>
      <c r="B23" s="465"/>
      <c r="C23" s="465"/>
      <c r="D23" s="465"/>
      <c r="E23" s="469"/>
      <c r="F23" s="469"/>
      <c r="G23" s="469"/>
      <c r="H23" s="469"/>
      <c r="I23" s="403"/>
      <c r="J23" s="340"/>
      <c r="K23" s="8"/>
      <c r="L23" s="120"/>
      <c r="M23" s="120"/>
      <c r="N23" s="339"/>
      <c r="O23" s="464"/>
      <c r="P23" s="467"/>
      <c r="Q23" s="468"/>
    </row>
    <row r="24" spans="1:17" s="113" customFormat="1" ht="31.5" customHeight="1">
      <c r="A24" s="465"/>
      <c r="B24" s="465"/>
      <c r="C24" s="465"/>
      <c r="D24" s="465"/>
      <c r="E24" s="469"/>
      <c r="F24" s="469"/>
      <c r="G24" s="469"/>
      <c r="H24" s="469"/>
      <c r="I24" s="403"/>
      <c r="J24" s="340"/>
      <c r="K24" s="8"/>
      <c r="L24" s="120"/>
      <c r="M24" s="120"/>
      <c r="N24" s="339"/>
      <c r="O24" s="464"/>
      <c r="P24" s="467"/>
      <c r="Q24" s="468"/>
    </row>
    <row r="25" spans="1:17" s="113" customFormat="1" ht="25.5" customHeight="1">
      <c r="A25" s="290" t="s">
        <v>93</v>
      </c>
      <c r="B25" s="435"/>
      <c r="C25" s="435"/>
      <c r="D25" s="435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5"/>
      <c r="P25" s="467"/>
      <c r="Q25" s="468"/>
    </row>
    <row r="26" spans="1:17" ht="36.75" customHeight="1">
      <c r="A26" s="9"/>
      <c r="B26" s="10"/>
      <c r="C26" s="109" t="s">
        <v>103</v>
      </c>
      <c r="D26" s="10"/>
      <c r="E26" s="170" t="s">
        <v>314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322</v>
      </c>
      <c r="J27" s="483" t="s">
        <v>324</v>
      </c>
      <c r="K27" s="484"/>
      <c r="L27" s="484"/>
      <c r="M27" s="484"/>
      <c r="N27" s="484"/>
      <c r="O27" s="484"/>
      <c r="P27" s="484"/>
      <c r="Q27" s="485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168</v>
      </c>
      <c r="L28" s="486">
        <f>D17</f>
        <v>0</v>
      </c>
      <c r="M28" s="486"/>
      <c r="N28" s="486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220</v>
      </c>
      <c r="H29" s="15"/>
      <c r="I29" s="15"/>
      <c r="J29" s="15"/>
      <c r="K29" s="16"/>
      <c r="L29" s="470"/>
      <c r="M29" s="470"/>
      <c r="N29" s="470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80">
    <mergeCell ref="D17:G17"/>
    <mergeCell ref="H17:J17"/>
    <mergeCell ref="O11:Q11"/>
    <mergeCell ref="G8:I8"/>
    <mergeCell ref="J5:L8"/>
    <mergeCell ref="M5:O8"/>
    <mergeCell ref="P5:Q8"/>
    <mergeCell ref="A15:Q15"/>
    <mergeCell ref="O10:Q10"/>
    <mergeCell ref="D5:F5"/>
    <mergeCell ref="G5:I5"/>
    <mergeCell ref="G6:I7"/>
    <mergeCell ref="D6:F7"/>
    <mergeCell ref="A5:C8"/>
    <mergeCell ref="O12:Q12"/>
    <mergeCell ref="O13:Q13"/>
    <mergeCell ref="D8:F8"/>
    <mergeCell ref="A1:Q1"/>
    <mergeCell ref="A3:Q3"/>
    <mergeCell ref="D4:I4"/>
    <mergeCell ref="J4:L4"/>
    <mergeCell ref="M4:Q4"/>
    <mergeCell ref="A4:C4"/>
    <mergeCell ref="A2:J2"/>
    <mergeCell ref="P17:Q17"/>
    <mergeCell ref="A18:D19"/>
    <mergeCell ref="E18:H19"/>
    <mergeCell ref="I18:J19"/>
    <mergeCell ref="K18:K19"/>
    <mergeCell ref="L18:M18"/>
    <mergeCell ref="N18:O19"/>
    <mergeCell ref="P18:Q19"/>
    <mergeCell ref="K17:N17"/>
    <mergeCell ref="A17:C17"/>
    <mergeCell ref="A20:D20"/>
    <mergeCell ref="E20:H20"/>
    <mergeCell ref="N20:O20"/>
    <mergeCell ref="P20:Q20"/>
    <mergeCell ref="I20:J20"/>
    <mergeCell ref="A21:D21"/>
    <mergeCell ref="E21:H21"/>
    <mergeCell ref="N21:O21"/>
    <mergeCell ref="P21:Q21"/>
    <mergeCell ref="I21:J21"/>
    <mergeCell ref="A22:D22"/>
    <mergeCell ref="E22:H22"/>
    <mergeCell ref="N22:O22"/>
    <mergeCell ref="P22:Q22"/>
    <mergeCell ref="I22:J22"/>
    <mergeCell ref="A23:D23"/>
    <mergeCell ref="E23:H23"/>
    <mergeCell ref="N23:O23"/>
    <mergeCell ref="P23:Q23"/>
    <mergeCell ref="I23:J23"/>
    <mergeCell ref="L28:N28"/>
    <mergeCell ref="L29:N29"/>
    <mergeCell ref="A24:D24"/>
    <mergeCell ref="E24:H24"/>
    <mergeCell ref="N24:O24"/>
    <mergeCell ref="J27:Q27"/>
    <mergeCell ref="P24:Q24"/>
    <mergeCell ref="I24:J24"/>
    <mergeCell ref="A25:O25"/>
    <mergeCell ref="P25:Q25"/>
    <mergeCell ref="A10:D10"/>
    <mergeCell ref="E10:H10"/>
    <mergeCell ref="I10:J10"/>
    <mergeCell ref="K10:N10"/>
    <mergeCell ref="A11:D11"/>
    <mergeCell ref="E11:H11"/>
    <mergeCell ref="I11:J11"/>
    <mergeCell ref="K11:N11"/>
    <mergeCell ref="A12:D12"/>
    <mergeCell ref="E12:H12"/>
    <mergeCell ref="I12:J12"/>
    <mergeCell ref="K12:N12"/>
    <mergeCell ref="A13:D13"/>
    <mergeCell ref="E13:H13"/>
    <mergeCell ref="I13:J13"/>
    <mergeCell ref="K13:N13"/>
  </mergeCells>
  <printOptions horizontalCentered="1"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S27"/>
  <sheetViews>
    <sheetView workbookViewId="0" topLeftCell="A1">
      <pane xSplit="3" ySplit="5" topLeftCell="D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7" sqref="E27"/>
    </sheetView>
  </sheetViews>
  <sheetFormatPr defaultColWidth="9.0039062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375" style="133" customWidth="1"/>
    <col min="18" max="18" width="10.375" style="133" customWidth="1"/>
    <col min="19" max="19" width="11.25390625" style="133" customWidth="1"/>
    <col min="20" max="16384" width="8.875" style="133" customWidth="1"/>
  </cols>
  <sheetData>
    <row r="1" spans="1:18" ht="24.75" customHeight="1">
      <c r="A1" s="131" t="s">
        <v>505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19" ht="20.25" customHeight="1">
      <c r="A2" s="494" t="s">
        <v>287</v>
      </c>
      <c r="B2" s="495" t="s">
        <v>19</v>
      </c>
      <c r="C2" s="495" t="s">
        <v>288</v>
      </c>
      <c r="D2" s="496" t="s">
        <v>289</v>
      </c>
      <c r="E2" s="497"/>
      <c r="F2" s="498"/>
      <c r="G2" s="491" t="s">
        <v>290</v>
      </c>
      <c r="H2" s="492"/>
      <c r="I2" s="493"/>
      <c r="J2" s="491" t="s">
        <v>291</v>
      </c>
      <c r="K2" s="493"/>
      <c r="L2" s="488" t="s">
        <v>292</v>
      </c>
      <c r="M2" s="489"/>
      <c r="N2" s="489"/>
      <c r="O2" s="490"/>
      <c r="P2" s="135" t="s">
        <v>293</v>
      </c>
      <c r="Q2" s="135" t="s">
        <v>294</v>
      </c>
      <c r="R2" s="487" t="s">
        <v>295</v>
      </c>
      <c r="S2" s="487" t="s">
        <v>296</v>
      </c>
    </row>
    <row r="3" spans="1:19" ht="29.25" customHeight="1">
      <c r="A3" s="494"/>
      <c r="B3" s="495"/>
      <c r="C3" s="495"/>
      <c r="D3" s="136" t="s">
        <v>297</v>
      </c>
      <c r="E3" s="136" t="s">
        <v>298</v>
      </c>
      <c r="F3" s="137" t="s">
        <v>299</v>
      </c>
      <c r="G3" s="136" t="s">
        <v>297</v>
      </c>
      <c r="H3" s="136" t="s">
        <v>298</v>
      </c>
      <c r="I3" s="137" t="s">
        <v>299</v>
      </c>
      <c r="J3" s="136" t="s">
        <v>297</v>
      </c>
      <c r="K3" s="136" t="s">
        <v>298</v>
      </c>
      <c r="L3" s="136" t="s">
        <v>297</v>
      </c>
      <c r="M3" s="136" t="s">
        <v>298</v>
      </c>
      <c r="N3" s="138" t="s">
        <v>300</v>
      </c>
      <c r="O3" s="138" t="s">
        <v>301</v>
      </c>
      <c r="P3" s="139" t="s">
        <v>302</v>
      </c>
      <c r="Q3" s="139" t="s">
        <v>302</v>
      </c>
      <c r="R3" s="487"/>
      <c r="S3" s="487"/>
    </row>
    <row r="4" spans="1:19" ht="18" customHeight="1">
      <c r="A4" s="494"/>
      <c r="B4" s="495"/>
      <c r="C4" s="495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87"/>
      <c r="S4" s="487"/>
    </row>
    <row r="5" spans="1:19" ht="25.5" customHeight="1">
      <c r="A5" s="488" t="s">
        <v>295</v>
      </c>
      <c r="B5" s="489"/>
      <c r="C5" s="490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39"/>
    </row>
    <row r="6" spans="1:19" ht="19.5" customHeight="1">
      <c r="A6" s="139">
        <v>1</v>
      </c>
      <c r="B6" s="13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2">
        <f>D6*$D$4+$E$4*E6+F6*$F$4+G6*$G$4+H6*$H$4+I6*$I$4+J6*$J$4+K6*$K$4+L6*$L$4+M6*$M$4+N6*$N$4+O6*$O$4+P6*$P$4+Q6*$Q$4</f>
        <v>0</v>
      </c>
      <c r="S6" s="139"/>
    </row>
    <row r="7" spans="1:19" ht="19.5" customHeight="1">
      <c r="A7" s="139">
        <v>2</v>
      </c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2">
        <f aca="true" t="shared" si="1" ref="R7:R25">D7*$D$4+$E$4*E7+F7*$F$4+G7*$G$4+H7*$H$4+I7*$I$4+J7*$J$4+K7*$K$4+L7*$L$4+M7*$M$4+N7*$N$4+O7*$O$4+P7*$P$4+Q7*$Q$4</f>
        <v>0</v>
      </c>
      <c r="S7" s="139"/>
    </row>
    <row r="8" spans="1:19" ht="19.5" customHeight="1">
      <c r="A8" s="139">
        <v>3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22">
        <f t="shared" si="1"/>
        <v>0</v>
      </c>
      <c r="S8" s="139"/>
    </row>
    <row r="9" spans="1:19" ht="19.5" customHeight="1">
      <c r="A9" s="139">
        <v>4</v>
      </c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22">
        <f t="shared" si="1"/>
        <v>0</v>
      </c>
      <c r="S9" s="139"/>
    </row>
    <row r="10" spans="1:19" ht="19.5" customHeight="1">
      <c r="A10" s="139">
        <v>5</v>
      </c>
      <c r="B10" s="13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22">
        <f t="shared" si="1"/>
        <v>0</v>
      </c>
      <c r="S10" s="139"/>
    </row>
    <row r="11" spans="1:19" ht="19.5" customHeight="1">
      <c r="A11" s="139">
        <v>6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22">
        <f t="shared" si="1"/>
        <v>0</v>
      </c>
      <c r="S11" s="139"/>
    </row>
    <row r="12" spans="1:19" ht="19.5" customHeight="1">
      <c r="A12" s="139">
        <v>7</v>
      </c>
      <c r="B12" s="139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22">
        <f t="shared" si="1"/>
        <v>0</v>
      </c>
      <c r="S12" s="139"/>
    </row>
    <row r="13" spans="1:19" ht="19.5" customHeight="1">
      <c r="A13" s="139">
        <v>8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2">
        <f t="shared" si="1"/>
        <v>0</v>
      </c>
      <c r="S13" s="139"/>
    </row>
    <row r="14" spans="1:19" ht="19.5" customHeight="1">
      <c r="A14" s="139">
        <v>9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>
        <f t="shared" si="1"/>
        <v>0</v>
      </c>
      <c r="S14" s="139"/>
    </row>
    <row r="15" spans="1:19" ht="19.5" customHeight="1">
      <c r="A15" s="139">
        <v>10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2">
        <f t="shared" si="1"/>
        <v>0</v>
      </c>
      <c r="S15" s="139"/>
    </row>
    <row r="16" spans="1:19" ht="19.5" customHeight="1">
      <c r="A16" s="139">
        <v>11</v>
      </c>
      <c r="B16" s="13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>
        <f t="shared" si="1"/>
        <v>0</v>
      </c>
      <c r="S16" s="139"/>
    </row>
    <row r="17" spans="1:19" ht="19.5" customHeight="1">
      <c r="A17" s="139">
        <v>12</v>
      </c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2">
        <f t="shared" si="1"/>
        <v>0</v>
      </c>
      <c r="S17" s="139"/>
    </row>
    <row r="18" spans="1:19" ht="19.5" customHeight="1">
      <c r="A18" s="139">
        <v>13</v>
      </c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2">
        <f t="shared" si="1"/>
        <v>0</v>
      </c>
      <c r="S18" s="139"/>
    </row>
    <row r="19" spans="1:19" ht="19.5" customHeight="1">
      <c r="A19" s="139">
        <v>14</v>
      </c>
      <c r="B19" s="13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2">
        <f t="shared" si="1"/>
        <v>0</v>
      </c>
      <c r="S19" s="139"/>
    </row>
    <row r="20" spans="1:19" ht="19.5" customHeight="1">
      <c r="A20" s="139">
        <v>15</v>
      </c>
      <c r="B20" s="13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2">
        <f t="shared" si="1"/>
        <v>0</v>
      </c>
      <c r="S20" s="139"/>
    </row>
    <row r="21" spans="1:19" ht="19.5" customHeight="1">
      <c r="A21" s="139">
        <v>16</v>
      </c>
      <c r="B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2">
        <f t="shared" si="1"/>
        <v>0</v>
      </c>
      <c r="S21" s="139"/>
    </row>
    <row r="22" spans="1:19" ht="19.5" customHeight="1">
      <c r="A22" s="139">
        <v>17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2">
        <f t="shared" si="1"/>
        <v>0</v>
      </c>
      <c r="S22" s="139"/>
    </row>
    <row r="23" spans="1:19" ht="19.5" customHeight="1">
      <c r="A23" s="139">
        <v>18</v>
      </c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>
        <f t="shared" si="1"/>
        <v>0</v>
      </c>
      <c r="S23" s="139"/>
    </row>
    <row r="24" spans="1:19" ht="19.5" customHeight="1">
      <c r="A24" s="139">
        <v>19</v>
      </c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22">
        <f t="shared" si="1"/>
        <v>0</v>
      </c>
      <c r="S24" s="139"/>
    </row>
    <row r="25" spans="1:19" ht="19.5" customHeight="1">
      <c r="A25" s="139">
        <v>20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>
        <f t="shared" si="1"/>
        <v>0</v>
      </c>
      <c r="S25" s="139"/>
    </row>
    <row r="26" ht="10.5" customHeight="1"/>
    <row r="27" spans="1:16" ht="19.5">
      <c r="A27" s="131" t="s">
        <v>65</v>
      </c>
      <c r="B27" s="131"/>
      <c r="E27" s="235" t="s">
        <v>504</v>
      </c>
      <c r="F27" s="236"/>
      <c r="I27" s="131" t="s">
        <v>24</v>
      </c>
      <c r="P27" s="131" t="s">
        <v>62</v>
      </c>
    </row>
  </sheetData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rintOptions horizontalCentered="1"/>
  <pageMargins left="0.6692913385826772" right="0.35433070866141736" top="0.3937007874015748" bottom="0.590551181102362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T2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0" sqref="G30"/>
    </sheetView>
  </sheetViews>
  <sheetFormatPr defaultColWidth="9.0039062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00390625" style="133" customWidth="1"/>
    <col min="18" max="18" width="9.375" style="133" customWidth="1"/>
    <col min="19" max="19" width="9.625" style="133" customWidth="1"/>
    <col min="20" max="20" width="9.875" style="133" customWidth="1"/>
    <col min="21" max="16384" width="8.875" style="133" customWidth="1"/>
  </cols>
  <sheetData>
    <row r="1" spans="1:18" ht="24.75" customHeight="1">
      <c r="A1" s="131" t="s">
        <v>346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20" ht="20.25" customHeight="1">
      <c r="A2" s="494" t="s">
        <v>287</v>
      </c>
      <c r="B2" s="495" t="s">
        <v>19</v>
      </c>
      <c r="C2" s="495" t="s">
        <v>288</v>
      </c>
      <c r="D2" s="496" t="s">
        <v>289</v>
      </c>
      <c r="E2" s="497"/>
      <c r="F2" s="498"/>
      <c r="G2" s="491" t="s">
        <v>290</v>
      </c>
      <c r="H2" s="492"/>
      <c r="I2" s="493"/>
      <c r="J2" s="491" t="s">
        <v>291</v>
      </c>
      <c r="K2" s="493"/>
      <c r="L2" s="488" t="s">
        <v>292</v>
      </c>
      <c r="M2" s="489"/>
      <c r="N2" s="489"/>
      <c r="O2" s="490"/>
      <c r="P2" s="135" t="s">
        <v>293</v>
      </c>
      <c r="Q2" s="135" t="s">
        <v>294</v>
      </c>
      <c r="R2" s="487" t="s">
        <v>69</v>
      </c>
      <c r="S2" s="487" t="s">
        <v>325</v>
      </c>
      <c r="T2" s="487" t="s">
        <v>326</v>
      </c>
    </row>
    <row r="3" spans="1:20" ht="29.25" customHeight="1">
      <c r="A3" s="494"/>
      <c r="B3" s="495"/>
      <c r="C3" s="495"/>
      <c r="D3" s="136" t="s">
        <v>297</v>
      </c>
      <c r="E3" s="136" t="s">
        <v>298</v>
      </c>
      <c r="F3" s="137" t="s">
        <v>299</v>
      </c>
      <c r="G3" s="136" t="s">
        <v>297</v>
      </c>
      <c r="H3" s="136" t="s">
        <v>298</v>
      </c>
      <c r="I3" s="137" t="s">
        <v>299</v>
      </c>
      <c r="J3" s="136" t="s">
        <v>297</v>
      </c>
      <c r="K3" s="136" t="s">
        <v>298</v>
      </c>
      <c r="L3" s="136" t="s">
        <v>297</v>
      </c>
      <c r="M3" s="136" t="s">
        <v>298</v>
      </c>
      <c r="N3" s="138" t="s">
        <v>300</v>
      </c>
      <c r="O3" s="138" t="s">
        <v>301</v>
      </c>
      <c r="P3" s="139" t="s">
        <v>302</v>
      </c>
      <c r="Q3" s="139" t="s">
        <v>302</v>
      </c>
      <c r="R3" s="487"/>
      <c r="S3" s="487"/>
      <c r="T3" s="487"/>
    </row>
    <row r="4" spans="1:20" ht="18" customHeight="1">
      <c r="A4" s="494"/>
      <c r="B4" s="495"/>
      <c r="C4" s="495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87"/>
      <c r="S4" s="487"/>
      <c r="T4" s="487"/>
    </row>
    <row r="5" spans="1:20" ht="25.5" customHeight="1">
      <c r="A5" s="488" t="s">
        <v>295</v>
      </c>
      <c r="B5" s="489"/>
      <c r="C5" s="490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22">
        <f>'教育補助費預借表'!R5</f>
        <v>0</v>
      </c>
      <c r="T5" s="122">
        <f>R5-S5</f>
        <v>0</v>
      </c>
    </row>
    <row r="6" spans="1:20" ht="19.5" customHeight="1">
      <c r="A6" s="139">
        <v>1</v>
      </c>
      <c r="B6" s="122">
        <f>'教育補助費預借表'!B6</f>
        <v>0</v>
      </c>
      <c r="C6" s="122">
        <f>'教育補助費預借表'!C6</f>
        <v>0</v>
      </c>
      <c r="D6" s="122">
        <f>'教育補助費預借表'!D6</f>
        <v>0</v>
      </c>
      <c r="E6" s="122">
        <f>'教育補助費預借表'!E6</f>
        <v>0</v>
      </c>
      <c r="F6" s="122">
        <f>'教育補助費預借表'!F6</f>
        <v>0</v>
      </c>
      <c r="G6" s="122">
        <f>'教育補助費預借表'!G6</f>
        <v>0</v>
      </c>
      <c r="H6" s="122">
        <f>'教育補助費預借表'!H6</f>
        <v>0</v>
      </c>
      <c r="I6" s="122">
        <f>'教育補助費預借表'!I6</f>
        <v>0</v>
      </c>
      <c r="J6" s="122">
        <f>'教育補助費預借表'!J6</f>
        <v>0</v>
      </c>
      <c r="K6" s="122">
        <f>'教育補助費預借表'!K6</f>
        <v>0</v>
      </c>
      <c r="L6" s="122">
        <f>'教育補助費預借表'!L6</f>
        <v>0</v>
      </c>
      <c r="M6" s="122">
        <f>'教育補助費預借表'!M6</f>
        <v>0</v>
      </c>
      <c r="N6" s="122">
        <f>'教育補助費預借表'!N6</f>
        <v>0</v>
      </c>
      <c r="O6" s="122">
        <f>'教育補助費預借表'!O6</f>
        <v>0</v>
      </c>
      <c r="P6" s="122">
        <f>'教育補助費預借表'!P6</f>
        <v>0</v>
      </c>
      <c r="Q6" s="122">
        <f>'教育補助費預借表'!Q6</f>
        <v>0</v>
      </c>
      <c r="R6" s="122">
        <f>D6*$D$4+$E$4*E6+F6*$F$4+G6*$G$4+H6*$H$4+I6*$I$4+J6*$J$4+K6*$K$4+L6*$L$4+M6*$M$4+N6*$N$4+O6*$O$4+P6*$P$4+Q6*$Q$4</f>
        <v>0</v>
      </c>
      <c r="S6" s="122">
        <f>'教育補助費預借表'!R6</f>
        <v>0</v>
      </c>
      <c r="T6" s="122">
        <f aca="true" t="shared" si="1" ref="T6:T25">R6-S6</f>
        <v>0</v>
      </c>
    </row>
    <row r="7" spans="1:20" ht="19.5" customHeight="1">
      <c r="A7" s="139">
        <v>2</v>
      </c>
      <c r="B7" s="122">
        <f>'教育補助費預借表'!B7</f>
        <v>0</v>
      </c>
      <c r="C7" s="122">
        <f>'教育補助費預借表'!C7</f>
        <v>0</v>
      </c>
      <c r="D7" s="122">
        <f>'教育補助費預借表'!D7</f>
        <v>0</v>
      </c>
      <c r="E7" s="122">
        <f>'教育補助費預借表'!E7</f>
        <v>0</v>
      </c>
      <c r="F7" s="122">
        <f>'教育補助費預借表'!F7</f>
        <v>0</v>
      </c>
      <c r="G7" s="122">
        <f>'教育補助費預借表'!G7</f>
        <v>0</v>
      </c>
      <c r="H7" s="122">
        <f>'教育補助費預借表'!H7</f>
        <v>0</v>
      </c>
      <c r="I7" s="122">
        <f>'教育補助費預借表'!I7</f>
        <v>0</v>
      </c>
      <c r="J7" s="122">
        <f>'教育補助費預借表'!J7</f>
        <v>0</v>
      </c>
      <c r="K7" s="122">
        <f>'教育補助費預借表'!K7</f>
        <v>0</v>
      </c>
      <c r="L7" s="122">
        <f>'教育補助費預借表'!L7</f>
        <v>0</v>
      </c>
      <c r="M7" s="122">
        <f>'教育補助費預借表'!M7</f>
        <v>0</v>
      </c>
      <c r="N7" s="122">
        <f>'教育補助費預借表'!N7</f>
        <v>0</v>
      </c>
      <c r="O7" s="122">
        <f>'教育補助費預借表'!O7</f>
        <v>0</v>
      </c>
      <c r="P7" s="122">
        <f>'教育補助費預借表'!P7</f>
        <v>0</v>
      </c>
      <c r="Q7" s="122">
        <f>'教育補助費預借表'!Q7</f>
        <v>0</v>
      </c>
      <c r="R7" s="122">
        <f aca="true" t="shared" si="2" ref="R7:R25">D7*$D$4+$E$4*E7+F7*$F$4+G7*$G$4+H7*$H$4+I7*$I$4+J7*$J$4+K7*$K$4+L7*$L$4+M7*$M$4+N7*$N$4+O7*$O$4+P7*$P$4+Q7*$Q$4</f>
        <v>0</v>
      </c>
      <c r="S7" s="122">
        <f>'教育補助費預借表'!R7</f>
        <v>0</v>
      </c>
      <c r="T7" s="122">
        <f t="shared" si="1"/>
        <v>0</v>
      </c>
    </row>
    <row r="8" spans="1:20" ht="19.5" customHeight="1">
      <c r="A8" s="139">
        <v>3</v>
      </c>
      <c r="B8" s="122">
        <f>'教育補助費預借表'!B8</f>
        <v>0</v>
      </c>
      <c r="C8" s="122">
        <f>'教育補助費預借表'!C8</f>
        <v>0</v>
      </c>
      <c r="D8" s="122">
        <f>'教育補助費預借表'!D8</f>
        <v>0</v>
      </c>
      <c r="E8" s="122">
        <f>'教育補助費預借表'!E8</f>
        <v>0</v>
      </c>
      <c r="F8" s="122">
        <f>'教育補助費預借表'!F8</f>
        <v>0</v>
      </c>
      <c r="G8" s="122">
        <f>'教育補助費預借表'!G8</f>
        <v>0</v>
      </c>
      <c r="H8" s="122">
        <f>'教育補助費預借表'!H8</f>
        <v>0</v>
      </c>
      <c r="I8" s="122">
        <f>'教育補助費預借表'!I8</f>
        <v>0</v>
      </c>
      <c r="J8" s="122">
        <f>'教育補助費預借表'!J8</f>
        <v>0</v>
      </c>
      <c r="K8" s="122">
        <f>'教育補助費預借表'!K8</f>
        <v>0</v>
      </c>
      <c r="L8" s="122">
        <f>'教育補助費預借表'!L8</f>
        <v>0</v>
      </c>
      <c r="M8" s="122">
        <f>'教育補助費預借表'!M8</f>
        <v>0</v>
      </c>
      <c r="N8" s="122">
        <f>'教育補助費預借表'!N8</f>
        <v>0</v>
      </c>
      <c r="O8" s="122">
        <f>'教育補助費預借表'!O8</f>
        <v>0</v>
      </c>
      <c r="P8" s="122">
        <f>'教育補助費預借表'!P8</f>
        <v>0</v>
      </c>
      <c r="Q8" s="122">
        <f>'教育補助費預借表'!Q8</f>
        <v>0</v>
      </c>
      <c r="R8" s="122">
        <f t="shared" si="2"/>
        <v>0</v>
      </c>
      <c r="S8" s="122">
        <f>'教育補助費預借表'!R8</f>
        <v>0</v>
      </c>
      <c r="T8" s="122">
        <f t="shared" si="1"/>
        <v>0</v>
      </c>
    </row>
    <row r="9" spans="1:20" ht="19.5" customHeight="1">
      <c r="A9" s="139">
        <v>4</v>
      </c>
      <c r="B9" s="122">
        <f>'教育補助費預借表'!B9</f>
        <v>0</v>
      </c>
      <c r="C9" s="122">
        <f>'教育補助費預借表'!C9</f>
        <v>0</v>
      </c>
      <c r="D9" s="122">
        <f>'教育補助費預借表'!D9</f>
        <v>0</v>
      </c>
      <c r="E9" s="122">
        <f>'教育補助費預借表'!E9</f>
        <v>0</v>
      </c>
      <c r="F9" s="122">
        <f>'教育補助費預借表'!F9</f>
        <v>0</v>
      </c>
      <c r="G9" s="122">
        <f>'教育補助費預借表'!G9</f>
        <v>0</v>
      </c>
      <c r="H9" s="122">
        <f>'教育補助費預借表'!H9</f>
        <v>0</v>
      </c>
      <c r="I9" s="122">
        <f>'教育補助費預借表'!I9</f>
        <v>0</v>
      </c>
      <c r="J9" s="122">
        <f>'教育補助費預借表'!J9</f>
        <v>0</v>
      </c>
      <c r="K9" s="122">
        <f>'教育補助費預借表'!K9</f>
        <v>0</v>
      </c>
      <c r="L9" s="122">
        <f>'教育補助費預借表'!L9</f>
        <v>0</v>
      </c>
      <c r="M9" s="122">
        <f>'教育補助費預借表'!M9</f>
        <v>0</v>
      </c>
      <c r="N9" s="122">
        <f>'教育補助費預借表'!N9</f>
        <v>0</v>
      </c>
      <c r="O9" s="122">
        <f>'教育補助費預借表'!O9</f>
        <v>0</v>
      </c>
      <c r="P9" s="122">
        <f>'教育補助費預借表'!P9</f>
        <v>0</v>
      </c>
      <c r="Q9" s="122">
        <f>'教育補助費預借表'!Q9</f>
        <v>0</v>
      </c>
      <c r="R9" s="122">
        <f t="shared" si="2"/>
        <v>0</v>
      </c>
      <c r="S9" s="122">
        <f>'教育補助費預借表'!R9</f>
        <v>0</v>
      </c>
      <c r="T9" s="122">
        <f t="shared" si="1"/>
        <v>0</v>
      </c>
    </row>
    <row r="10" spans="1:20" ht="19.5" customHeight="1">
      <c r="A10" s="139">
        <v>5</v>
      </c>
      <c r="B10" s="122">
        <f>'教育補助費預借表'!B10</f>
        <v>0</v>
      </c>
      <c r="C10" s="122">
        <f>'教育補助費預借表'!C10</f>
        <v>0</v>
      </c>
      <c r="D10" s="122">
        <f>'教育補助費預借表'!D10</f>
        <v>0</v>
      </c>
      <c r="E10" s="122">
        <f>'教育補助費預借表'!E10</f>
        <v>0</v>
      </c>
      <c r="F10" s="122">
        <f>'教育補助費預借表'!F10</f>
        <v>0</v>
      </c>
      <c r="G10" s="122">
        <f>'教育補助費預借表'!G10</f>
        <v>0</v>
      </c>
      <c r="H10" s="122">
        <f>'教育補助費預借表'!H10</f>
        <v>0</v>
      </c>
      <c r="I10" s="122">
        <f>'教育補助費預借表'!I10</f>
        <v>0</v>
      </c>
      <c r="J10" s="122">
        <f>'教育補助費預借表'!J10</f>
        <v>0</v>
      </c>
      <c r="K10" s="122">
        <f>'教育補助費預借表'!K10</f>
        <v>0</v>
      </c>
      <c r="L10" s="122">
        <f>'教育補助費預借表'!L10</f>
        <v>0</v>
      </c>
      <c r="M10" s="122">
        <f>'教育補助費預借表'!M10</f>
        <v>0</v>
      </c>
      <c r="N10" s="122">
        <f>'教育補助費預借表'!N10</f>
        <v>0</v>
      </c>
      <c r="O10" s="122">
        <f>'教育補助費預借表'!O10</f>
        <v>0</v>
      </c>
      <c r="P10" s="122">
        <f>'教育補助費預借表'!P10</f>
        <v>0</v>
      </c>
      <c r="Q10" s="122">
        <f>'教育補助費預借表'!Q10</f>
        <v>0</v>
      </c>
      <c r="R10" s="122">
        <f t="shared" si="2"/>
        <v>0</v>
      </c>
      <c r="S10" s="122">
        <f>'教育補助費預借表'!R10</f>
        <v>0</v>
      </c>
      <c r="T10" s="122">
        <f t="shared" si="1"/>
        <v>0</v>
      </c>
    </row>
    <row r="11" spans="1:20" ht="19.5" customHeight="1">
      <c r="A11" s="139">
        <v>6</v>
      </c>
      <c r="B11" s="122">
        <f>'教育補助費預借表'!B11</f>
        <v>0</v>
      </c>
      <c r="C11" s="122">
        <f>'教育補助費預借表'!C11</f>
        <v>0</v>
      </c>
      <c r="D11" s="122">
        <f>'教育補助費預借表'!D11</f>
        <v>0</v>
      </c>
      <c r="E11" s="122">
        <f>'教育補助費預借表'!E11</f>
        <v>0</v>
      </c>
      <c r="F11" s="122">
        <f>'教育補助費預借表'!F11</f>
        <v>0</v>
      </c>
      <c r="G11" s="122">
        <f>'教育補助費預借表'!G11</f>
        <v>0</v>
      </c>
      <c r="H11" s="122">
        <f>'教育補助費預借表'!H11</f>
        <v>0</v>
      </c>
      <c r="I11" s="122">
        <f>'教育補助費預借表'!I11</f>
        <v>0</v>
      </c>
      <c r="J11" s="122">
        <f>'教育補助費預借表'!J11</f>
        <v>0</v>
      </c>
      <c r="K11" s="122">
        <f>'教育補助費預借表'!K11</f>
        <v>0</v>
      </c>
      <c r="L11" s="122">
        <f>'教育補助費預借表'!L11</f>
        <v>0</v>
      </c>
      <c r="M11" s="122">
        <f>'教育補助費預借表'!M11</f>
        <v>0</v>
      </c>
      <c r="N11" s="122">
        <f>'教育補助費預借表'!N11</f>
        <v>0</v>
      </c>
      <c r="O11" s="122">
        <f>'教育補助費預借表'!O11</f>
        <v>0</v>
      </c>
      <c r="P11" s="122">
        <f>'教育補助費預借表'!P11</f>
        <v>0</v>
      </c>
      <c r="Q11" s="122">
        <f>'教育補助費預借表'!Q11</f>
        <v>0</v>
      </c>
      <c r="R11" s="122">
        <f t="shared" si="2"/>
        <v>0</v>
      </c>
      <c r="S11" s="122">
        <f>'教育補助費預借表'!R11</f>
        <v>0</v>
      </c>
      <c r="T11" s="122">
        <f t="shared" si="1"/>
        <v>0</v>
      </c>
    </row>
    <row r="12" spans="1:20" ht="19.5" customHeight="1">
      <c r="A12" s="139">
        <v>7</v>
      </c>
      <c r="B12" s="122">
        <f>'教育補助費預借表'!B12</f>
        <v>0</v>
      </c>
      <c r="C12" s="122">
        <f>'教育補助費預借表'!C12</f>
        <v>0</v>
      </c>
      <c r="D12" s="122">
        <f>'教育補助費預借表'!D12</f>
        <v>0</v>
      </c>
      <c r="E12" s="122">
        <f>'教育補助費預借表'!E12</f>
        <v>0</v>
      </c>
      <c r="F12" s="122">
        <f>'教育補助費預借表'!F12</f>
        <v>0</v>
      </c>
      <c r="G12" s="122">
        <f>'教育補助費預借表'!G12</f>
        <v>0</v>
      </c>
      <c r="H12" s="122">
        <f>'教育補助費預借表'!H12</f>
        <v>0</v>
      </c>
      <c r="I12" s="122">
        <f>'教育補助費預借表'!I12</f>
        <v>0</v>
      </c>
      <c r="J12" s="122">
        <f>'教育補助費預借表'!J12</f>
        <v>0</v>
      </c>
      <c r="K12" s="122">
        <f>'教育補助費預借表'!K12</f>
        <v>0</v>
      </c>
      <c r="L12" s="122">
        <f>'教育補助費預借表'!L12</f>
        <v>0</v>
      </c>
      <c r="M12" s="122">
        <f>'教育補助費預借表'!M12</f>
        <v>0</v>
      </c>
      <c r="N12" s="122">
        <f>'教育補助費預借表'!N12</f>
        <v>0</v>
      </c>
      <c r="O12" s="122">
        <f>'教育補助費預借表'!O12</f>
        <v>0</v>
      </c>
      <c r="P12" s="122">
        <f>'教育補助費預借表'!P12</f>
        <v>0</v>
      </c>
      <c r="Q12" s="122">
        <f>'教育補助費預借表'!Q12</f>
        <v>0</v>
      </c>
      <c r="R12" s="122">
        <f t="shared" si="2"/>
        <v>0</v>
      </c>
      <c r="S12" s="122">
        <f>'教育補助費預借表'!R12</f>
        <v>0</v>
      </c>
      <c r="T12" s="122">
        <f t="shared" si="1"/>
        <v>0</v>
      </c>
    </row>
    <row r="13" spans="1:20" ht="19.5" customHeight="1">
      <c r="A13" s="139">
        <v>8</v>
      </c>
      <c r="B13" s="122">
        <f>'教育補助費預借表'!B13</f>
        <v>0</v>
      </c>
      <c r="C13" s="122">
        <f>'教育補助費預借表'!C13</f>
        <v>0</v>
      </c>
      <c r="D13" s="122">
        <f>'教育補助費預借表'!D13</f>
        <v>0</v>
      </c>
      <c r="E13" s="122">
        <f>'教育補助費預借表'!E13</f>
        <v>0</v>
      </c>
      <c r="F13" s="122">
        <f>'教育補助費預借表'!F13</f>
        <v>0</v>
      </c>
      <c r="G13" s="122">
        <f>'教育補助費預借表'!G13</f>
        <v>0</v>
      </c>
      <c r="H13" s="122">
        <f>'教育補助費預借表'!H13</f>
        <v>0</v>
      </c>
      <c r="I13" s="122">
        <f>'教育補助費預借表'!I13</f>
        <v>0</v>
      </c>
      <c r="J13" s="122">
        <f>'教育補助費預借表'!J13</f>
        <v>0</v>
      </c>
      <c r="K13" s="122">
        <f>'教育補助費預借表'!K13</f>
        <v>0</v>
      </c>
      <c r="L13" s="122">
        <f>'教育補助費預借表'!L13</f>
        <v>0</v>
      </c>
      <c r="M13" s="122">
        <f>'教育補助費預借表'!M13</f>
        <v>0</v>
      </c>
      <c r="N13" s="122">
        <f>'教育補助費預借表'!N13</f>
        <v>0</v>
      </c>
      <c r="O13" s="122">
        <f>'教育補助費預借表'!O13</f>
        <v>0</v>
      </c>
      <c r="P13" s="122">
        <f>'教育補助費預借表'!P13</f>
        <v>0</v>
      </c>
      <c r="Q13" s="122">
        <f>'教育補助費預借表'!Q13</f>
        <v>0</v>
      </c>
      <c r="R13" s="122">
        <f t="shared" si="2"/>
        <v>0</v>
      </c>
      <c r="S13" s="122">
        <f>'教育補助費預借表'!R13</f>
        <v>0</v>
      </c>
      <c r="T13" s="122">
        <f t="shared" si="1"/>
        <v>0</v>
      </c>
    </row>
    <row r="14" spans="1:20" ht="19.5" customHeight="1">
      <c r="A14" s="139">
        <v>9</v>
      </c>
      <c r="B14" s="122">
        <f>'教育補助費預借表'!B14</f>
        <v>0</v>
      </c>
      <c r="C14" s="122">
        <f>'教育補助費預借表'!C14</f>
        <v>0</v>
      </c>
      <c r="D14" s="122">
        <f>'教育補助費預借表'!D14</f>
        <v>0</v>
      </c>
      <c r="E14" s="122">
        <f>'教育補助費預借表'!E14</f>
        <v>0</v>
      </c>
      <c r="F14" s="122">
        <f>'教育補助費預借表'!F14</f>
        <v>0</v>
      </c>
      <c r="G14" s="122">
        <f>'教育補助費預借表'!G14</f>
        <v>0</v>
      </c>
      <c r="H14" s="122">
        <f>'教育補助費預借表'!H14</f>
        <v>0</v>
      </c>
      <c r="I14" s="122">
        <f>'教育補助費預借表'!I14</f>
        <v>0</v>
      </c>
      <c r="J14" s="122">
        <f>'教育補助費預借表'!J14</f>
        <v>0</v>
      </c>
      <c r="K14" s="122">
        <f>'教育補助費預借表'!K14</f>
        <v>0</v>
      </c>
      <c r="L14" s="122">
        <f>'教育補助費預借表'!L14</f>
        <v>0</v>
      </c>
      <c r="M14" s="122">
        <f>'教育補助費預借表'!M14</f>
        <v>0</v>
      </c>
      <c r="N14" s="122">
        <f>'教育補助費預借表'!N14</f>
        <v>0</v>
      </c>
      <c r="O14" s="122">
        <f>'教育補助費預借表'!O14</f>
        <v>0</v>
      </c>
      <c r="P14" s="122">
        <f>'教育補助費預借表'!P14</f>
        <v>0</v>
      </c>
      <c r="Q14" s="122">
        <f>'教育補助費預借表'!Q14</f>
        <v>0</v>
      </c>
      <c r="R14" s="122">
        <f t="shared" si="2"/>
        <v>0</v>
      </c>
      <c r="S14" s="122">
        <f>'教育補助費預借表'!R14</f>
        <v>0</v>
      </c>
      <c r="T14" s="122">
        <f t="shared" si="1"/>
        <v>0</v>
      </c>
    </row>
    <row r="15" spans="1:20" ht="19.5" customHeight="1">
      <c r="A15" s="139">
        <v>10</v>
      </c>
      <c r="B15" s="122">
        <f>'教育補助費預借表'!B15</f>
        <v>0</v>
      </c>
      <c r="C15" s="122">
        <f>'教育補助費預借表'!C15</f>
        <v>0</v>
      </c>
      <c r="D15" s="122">
        <f>'教育補助費預借表'!D15</f>
        <v>0</v>
      </c>
      <c r="E15" s="122">
        <f>'教育補助費預借表'!E15</f>
        <v>0</v>
      </c>
      <c r="F15" s="122">
        <f>'教育補助費預借表'!F15</f>
        <v>0</v>
      </c>
      <c r="G15" s="122">
        <f>'教育補助費預借表'!G15</f>
        <v>0</v>
      </c>
      <c r="H15" s="122">
        <f>'教育補助費預借表'!H15</f>
        <v>0</v>
      </c>
      <c r="I15" s="122">
        <f>'教育補助費預借表'!I15</f>
        <v>0</v>
      </c>
      <c r="J15" s="122">
        <f>'教育補助費預借表'!J15</f>
        <v>0</v>
      </c>
      <c r="K15" s="122">
        <f>'教育補助費預借表'!K15</f>
        <v>0</v>
      </c>
      <c r="L15" s="122">
        <f>'教育補助費預借表'!L15</f>
        <v>0</v>
      </c>
      <c r="M15" s="122">
        <f>'教育補助費預借表'!M15</f>
        <v>0</v>
      </c>
      <c r="N15" s="122">
        <f>'教育補助費預借表'!N15</f>
        <v>0</v>
      </c>
      <c r="O15" s="122">
        <f>'教育補助費預借表'!O15</f>
        <v>0</v>
      </c>
      <c r="P15" s="122">
        <f>'教育補助費預借表'!P15</f>
        <v>0</v>
      </c>
      <c r="Q15" s="122">
        <f>'教育補助費預借表'!Q15</f>
        <v>0</v>
      </c>
      <c r="R15" s="122">
        <f t="shared" si="2"/>
        <v>0</v>
      </c>
      <c r="S15" s="122">
        <f>'教育補助費預借表'!R15</f>
        <v>0</v>
      </c>
      <c r="T15" s="122">
        <f t="shared" si="1"/>
        <v>0</v>
      </c>
    </row>
    <row r="16" spans="1:20" ht="19.5" customHeight="1">
      <c r="A16" s="139">
        <v>11</v>
      </c>
      <c r="B16" s="122">
        <f>'教育補助費預借表'!B16</f>
        <v>0</v>
      </c>
      <c r="C16" s="122">
        <f>'教育補助費預借表'!C16</f>
        <v>0</v>
      </c>
      <c r="D16" s="122">
        <f>'教育補助費預借表'!D16</f>
        <v>0</v>
      </c>
      <c r="E16" s="122">
        <f>'教育補助費預借表'!E16</f>
        <v>0</v>
      </c>
      <c r="F16" s="122">
        <f>'教育補助費預借表'!F16</f>
        <v>0</v>
      </c>
      <c r="G16" s="122">
        <f>'教育補助費預借表'!G16</f>
        <v>0</v>
      </c>
      <c r="H16" s="122">
        <f>'教育補助費預借表'!H16</f>
        <v>0</v>
      </c>
      <c r="I16" s="122">
        <f>'教育補助費預借表'!I16</f>
        <v>0</v>
      </c>
      <c r="J16" s="122">
        <f>'教育補助費預借表'!J16</f>
        <v>0</v>
      </c>
      <c r="K16" s="122">
        <f>'教育補助費預借表'!K16</f>
        <v>0</v>
      </c>
      <c r="L16" s="122">
        <f>'教育補助費預借表'!L16</f>
        <v>0</v>
      </c>
      <c r="M16" s="122">
        <f>'教育補助費預借表'!M16</f>
        <v>0</v>
      </c>
      <c r="N16" s="122">
        <f>'教育補助費預借表'!N16</f>
        <v>0</v>
      </c>
      <c r="O16" s="122">
        <f>'教育補助費預借表'!O16</f>
        <v>0</v>
      </c>
      <c r="P16" s="122">
        <f>'教育補助費預借表'!P16</f>
        <v>0</v>
      </c>
      <c r="Q16" s="122">
        <f>'教育補助費預借表'!Q16</f>
        <v>0</v>
      </c>
      <c r="R16" s="122">
        <f t="shared" si="2"/>
        <v>0</v>
      </c>
      <c r="S16" s="122">
        <f>'教育補助費預借表'!R16</f>
        <v>0</v>
      </c>
      <c r="T16" s="122">
        <f t="shared" si="1"/>
        <v>0</v>
      </c>
    </row>
    <row r="17" spans="1:20" ht="19.5" customHeight="1">
      <c r="A17" s="139">
        <v>12</v>
      </c>
      <c r="B17" s="122">
        <f>'教育補助費預借表'!B17</f>
        <v>0</v>
      </c>
      <c r="C17" s="122">
        <f>'教育補助費預借表'!C17</f>
        <v>0</v>
      </c>
      <c r="D17" s="122">
        <f>'教育補助費預借表'!D17</f>
        <v>0</v>
      </c>
      <c r="E17" s="122">
        <f>'教育補助費預借表'!E17</f>
        <v>0</v>
      </c>
      <c r="F17" s="122">
        <f>'教育補助費預借表'!F17</f>
        <v>0</v>
      </c>
      <c r="G17" s="122">
        <f>'教育補助費預借表'!G17</f>
        <v>0</v>
      </c>
      <c r="H17" s="122">
        <f>'教育補助費預借表'!H17</f>
        <v>0</v>
      </c>
      <c r="I17" s="122">
        <f>'教育補助費預借表'!I17</f>
        <v>0</v>
      </c>
      <c r="J17" s="122">
        <f>'教育補助費預借表'!J17</f>
        <v>0</v>
      </c>
      <c r="K17" s="122">
        <f>'教育補助費預借表'!K17</f>
        <v>0</v>
      </c>
      <c r="L17" s="122">
        <f>'教育補助費預借表'!L17</f>
        <v>0</v>
      </c>
      <c r="M17" s="122">
        <f>'教育補助費預借表'!M17</f>
        <v>0</v>
      </c>
      <c r="N17" s="122">
        <f>'教育補助費預借表'!N17</f>
        <v>0</v>
      </c>
      <c r="O17" s="122">
        <f>'教育補助費預借表'!O17</f>
        <v>0</v>
      </c>
      <c r="P17" s="122">
        <f>'教育補助費預借表'!P17</f>
        <v>0</v>
      </c>
      <c r="Q17" s="122">
        <f>'教育補助費預借表'!Q17</f>
        <v>0</v>
      </c>
      <c r="R17" s="122">
        <f t="shared" si="2"/>
        <v>0</v>
      </c>
      <c r="S17" s="122">
        <f>'教育補助費預借表'!R17</f>
        <v>0</v>
      </c>
      <c r="T17" s="122">
        <f t="shared" si="1"/>
        <v>0</v>
      </c>
    </row>
    <row r="18" spans="1:20" ht="19.5" customHeight="1">
      <c r="A18" s="139">
        <v>13</v>
      </c>
      <c r="B18" s="122">
        <f>'教育補助費預借表'!B18</f>
        <v>0</v>
      </c>
      <c r="C18" s="122">
        <f>'教育補助費預借表'!C18</f>
        <v>0</v>
      </c>
      <c r="D18" s="122">
        <f>'教育補助費預借表'!D18</f>
        <v>0</v>
      </c>
      <c r="E18" s="122">
        <f>'教育補助費預借表'!E18</f>
        <v>0</v>
      </c>
      <c r="F18" s="122">
        <f>'教育補助費預借表'!F18</f>
        <v>0</v>
      </c>
      <c r="G18" s="122">
        <f>'教育補助費預借表'!G18</f>
        <v>0</v>
      </c>
      <c r="H18" s="122">
        <f>'教育補助費預借表'!H18</f>
        <v>0</v>
      </c>
      <c r="I18" s="122">
        <f>'教育補助費預借表'!I18</f>
        <v>0</v>
      </c>
      <c r="J18" s="122">
        <f>'教育補助費預借表'!J18</f>
        <v>0</v>
      </c>
      <c r="K18" s="122">
        <f>'教育補助費預借表'!K18</f>
        <v>0</v>
      </c>
      <c r="L18" s="122">
        <f>'教育補助費預借表'!L18</f>
        <v>0</v>
      </c>
      <c r="M18" s="122">
        <f>'教育補助費預借表'!M18</f>
        <v>0</v>
      </c>
      <c r="N18" s="122">
        <f>'教育補助費預借表'!N18</f>
        <v>0</v>
      </c>
      <c r="O18" s="122">
        <f>'教育補助費預借表'!O18</f>
        <v>0</v>
      </c>
      <c r="P18" s="122">
        <f>'教育補助費預借表'!P18</f>
        <v>0</v>
      </c>
      <c r="Q18" s="122">
        <f>'教育補助費預借表'!Q18</f>
        <v>0</v>
      </c>
      <c r="R18" s="122">
        <f t="shared" si="2"/>
        <v>0</v>
      </c>
      <c r="S18" s="122">
        <f>'教育補助費預借表'!R18</f>
        <v>0</v>
      </c>
      <c r="T18" s="122">
        <f t="shared" si="1"/>
        <v>0</v>
      </c>
    </row>
    <row r="19" spans="1:20" ht="19.5" customHeight="1">
      <c r="A19" s="139">
        <v>14</v>
      </c>
      <c r="B19" s="122">
        <f>'教育補助費預借表'!B19</f>
        <v>0</v>
      </c>
      <c r="C19" s="122">
        <f>'教育補助費預借表'!C19</f>
        <v>0</v>
      </c>
      <c r="D19" s="122">
        <f>'教育補助費預借表'!D19</f>
        <v>0</v>
      </c>
      <c r="E19" s="122">
        <f>'教育補助費預借表'!E19</f>
        <v>0</v>
      </c>
      <c r="F19" s="122">
        <f>'教育補助費預借表'!F19</f>
        <v>0</v>
      </c>
      <c r="G19" s="122">
        <f>'教育補助費預借表'!G19</f>
        <v>0</v>
      </c>
      <c r="H19" s="122">
        <f>'教育補助費預借表'!H19</f>
        <v>0</v>
      </c>
      <c r="I19" s="122">
        <f>'教育補助費預借表'!I19</f>
        <v>0</v>
      </c>
      <c r="J19" s="122">
        <f>'教育補助費預借表'!J19</f>
        <v>0</v>
      </c>
      <c r="K19" s="122">
        <f>'教育補助費預借表'!K19</f>
        <v>0</v>
      </c>
      <c r="L19" s="122">
        <f>'教育補助費預借表'!L19</f>
        <v>0</v>
      </c>
      <c r="M19" s="122">
        <f>'教育補助費預借表'!M19</f>
        <v>0</v>
      </c>
      <c r="N19" s="122">
        <f>'教育補助費預借表'!N19</f>
        <v>0</v>
      </c>
      <c r="O19" s="122">
        <f>'教育補助費預借表'!O19</f>
        <v>0</v>
      </c>
      <c r="P19" s="122">
        <f>'教育補助費預借表'!P19</f>
        <v>0</v>
      </c>
      <c r="Q19" s="122">
        <f>'教育補助費預借表'!Q19</f>
        <v>0</v>
      </c>
      <c r="R19" s="122">
        <f t="shared" si="2"/>
        <v>0</v>
      </c>
      <c r="S19" s="122">
        <f>'教育補助費預借表'!R19</f>
        <v>0</v>
      </c>
      <c r="T19" s="122">
        <f t="shared" si="1"/>
        <v>0</v>
      </c>
    </row>
    <row r="20" spans="1:20" ht="19.5" customHeight="1">
      <c r="A20" s="139">
        <v>15</v>
      </c>
      <c r="B20" s="122">
        <f>'教育補助費預借表'!B20</f>
        <v>0</v>
      </c>
      <c r="C20" s="122">
        <f>'教育補助費預借表'!C20</f>
        <v>0</v>
      </c>
      <c r="D20" s="122">
        <f>'教育補助費預借表'!D20</f>
        <v>0</v>
      </c>
      <c r="E20" s="122">
        <f>'教育補助費預借表'!E20</f>
        <v>0</v>
      </c>
      <c r="F20" s="122">
        <f>'教育補助費預借表'!F20</f>
        <v>0</v>
      </c>
      <c r="G20" s="122">
        <f>'教育補助費預借表'!G20</f>
        <v>0</v>
      </c>
      <c r="H20" s="122">
        <f>'教育補助費預借表'!H20</f>
        <v>0</v>
      </c>
      <c r="I20" s="122">
        <f>'教育補助費預借表'!I20</f>
        <v>0</v>
      </c>
      <c r="J20" s="122">
        <f>'教育補助費預借表'!J20</f>
        <v>0</v>
      </c>
      <c r="K20" s="122">
        <f>'教育補助費預借表'!K20</f>
        <v>0</v>
      </c>
      <c r="L20" s="122">
        <f>'教育補助費預借表'!L20</f>
        <v>0</v>
      </c>
      <c r="M20" s="122">
        <f>'教育補助費預借表'!M20</f>
        <v>0</v>
      </c>
      <c r="N20" s="122">
        <f>'教育補助費預借表'!N20</f>
        <v>0</v>
      </c>
      <c r="O20" s="122">
        <f>'教育補助費預借表'!O20</f>
        <v>0</v>
      </c>
      <c r="P20" s="122">
        <f>'教育補助費預借表'!P20</f>
        <v>0</v>
      </c>
      <c r="Q20" s="122">
        <f>'教育補助費預借表'!Q20</f>
        <v>0</v>
      </c>
      <c r="R20" s="122">
        <f t="shared" si="2"/>
        <v>0</v>
      </c>
      <c r="S20" s="122">
        <f>'教育補助費預借表'!R20</f>
        <v>0</v>
      </c>
      <c r="T20" s="122">
        <f t="shared" si="1"/>
        <v>0</v>
      </c>
    </row>
    <row r="21" spans="1:20" ht="19.5" customHeight="1">
      <c r="A21" s="139">
        <v>16</v>
      </c>
      <c r="B21" s="122">
        <f>'教育補助費預借表'!B21</f>
        <v>0</v>
      </c>
      <c r="C21" s="122">
        <f>'教育補助費預借表'!C21</f>
        <v>0</v>
      </c>
      <c r="D21" s="122">
        <f>'教育補助費預借表'!D21</f>
        <v>0</v>
      </c>
      <c r="E21" s="122">
        <f>'教育補助費預借表'!E21</f>
        <v>0</v>
      </c>
      <c r="F21" s="122">
        <f>'教育補助費預借表'!F21</f>
        <v>0</v>
      </c>
      <c r="G21" s="122">
        <f>'教育補助費預借表'!G21</f>
        <v>0</v>
      </c>
      <c r="H21" s="122">
        <f>'教育補助費預借表'!H21</f>
        <v>0</v>
      </c>
      <c r="I21" s="122">
        <f>'教育補助費預借表'!I21</f>
        <v>0</v>
      </c>
      <c r="J21" s="122">
        <f>'教育補助費預借表'!J21</f>
        <v>0</v>
      </c>
      <c r="K21" s="122">
        <f>'教育補助費預借表'!K21</f>
        <v>0</v>
      </c>
      <c r="L21" s="122">
        <f>'教育補助費預借表'!L21</f>
        <v>0</v>
      </c>
      <c r="M21" s="122">
        <f>'教育補助費預借表'!M21</f>
        <v>0</v>
      </c>
      <c r="N21" s="122">
        <f>'教育補助費預借表'!N21</f>
        <v>0</v>
      </c>
      <c r="O21" s="122">
        <f>'教育補助費預借表'!O21</f>
        <v>0</v>
      </c>
      <c r="P21" s="122">
        <f>'教育補助費預借表'!P21</f>
        <v>0</v>
      </c>
      <c r="Q21" s="122">
        <f>'教育補助費預借表'!Q21</f>
        <v>0</v>
      </c>
      <c r="R21" s="122">
        <f t="shared" si="2"/>
        <v>0</v>
      </c>
      <c r="S21" s="122">
        <f>'教育補助費預借表'!R21</f>
        <v>0</v>
      </c>
      <c r="T21" s="122">
        <f t="shared" si="1"/>
        <v>0</v>
      </c>
    </row>
    <row r="22" spans="1:20" ht="19.5" customHeight="1">
      <c r="A22" s="139">
        <v>17</v>
      </c>
      <c r="B22" s="122">
        <f>'教育補助費預借表'!B22</f>
        <v>0</v>
      </c>
      <c r="C22" s="122">
        <f>'教育補助費預借表'!C22</f>
        <v>0</v>
      </c>
      <c r="D22" s="122">
        <f>'教育補助費預借表'!D22</f>
        <v>0</v>
      </c>
      <c r="E22" s="122">
        <f>'教育補助費預借表'!E22</f>
        <v>0</v>
      </c>
      <c r="F22" s="122">
        <f>'教育補助費預借表'!F22</f>
        <v>0</v>
      </c>
      <c r="G22" s="122">
        <f>'教育補助費預借表'!G22</f>
        <v>0</v>
      </c>
      <c r="H22" s="122">
        <f>'教育補助費預借表'!H22</f>
        <v>0</v>
      </c>
      <c r="I22" s="122">
        <f>'教育補助費預借表'!I22</f>
        <v>0</v>
      </c>
      <c r="J22" s="122">
        <f>'教育補助費預借表'!J22</f>
        <v>0</v>
      </c>
      <c r="K22" s="122">
        <f>'教育補助費預借表'!K22</f>
        <v>0</v>
      </c>
      <c r="L22" s="122">
        <f>'教育補助費預借表'!L22</f>
        <v>0</v>
      </c>
      <c r="M22" s="122">
        <f>'教育補助費預借表'!M22</f>
        <v>0</v>
      </c>
      <c r="N22" s="122">
        <f>'教育補助費預借表'!N22</f>
        <v>0</v>
      </c>
      <c r="O22" s="122">
        <f>'教育補助費預借表'!O22</f>
        <v>0</v>
      </c>
      <c r="P22" s="122">
        <f>'教育補助費預借表'!P22</f>
        <v>0</v>
      </c>
      <c r="Q22" s="122">
        <f>'教育補助費預借表'!Q22</f>
        <v>0</v>
      </c>
      <c r="R22" s="122">
        <f t="shared" si="2"/>
        <v>0</v>
      </c>
      <c r="S22" s="122">
        <f>'教育補助費預借表'!R22</f>
        <v>0</v>
      </c>
      <c r="T22" s="122">
        <f t="shared" si="1"/>
        <v>0</v>
      </c>
    </row>
    <row r="23" spans="1:20" ht="19.5" customHeight="1">
      <c r="A23" s="139">
        <v>18</v>
      </c>
      <c r="B23" s="122">
        <f>'教育補助費預借表'!B23</f>
        <v>0</v>
      </c>
      <c r="C23" s="122">
        <f>'教育補助費預借表'!C23</f>
        <v>0</v>
      </c>
      <c r="D23" s="122">
        <f>'教育補助費預借表'!D23</f>
        <v>0</v>
      </c>
      <c r="E23" s="122">
        <f>'教育補助費預借表'!E23</f>
        <v>0</v>
      </c>
      <c r="F23" s="122">
        <f>'教育補助費預借表'!F23</f>
        <v>0</v>
      </c>
      <c r="G23" s="122">
        <f>'教育補助費預借表'!G23</f>
        <v>0</v>
      </c>
      <c r="H23" s="122">
        <f>'教育補助費預借表'!H23</f>
        <v>0</v>
      </c>
      <c r="I23" s="122">
        <f>'教育補助費預借表'!I23</f>
        <v>0</v>
      </c>
      <c r="J23" s="122">
        <f>'教育補助費預借表'!J23</f>
        <v>0</v>
      </c>
      <c r="K23" s="122">
        <f>'教育補助費預借表'!K23</f>
        <v>0</v>
      </c>
      <c r="L23" s="122">
        <f>'教育補助費預借表'!L23</f>
        <v>0</v>
      </c>
      <c r="M23" s="122">
        <f>'教育補助費預借表'!M23</f>
        <v>0</v>
      </c>
      <c r="N23" s="122">
        <f>'教育補助費預借表'!N23</f>
        <v>0</v>
      </c>
      <c r="O23" s="122">
        <f>'教育補助費預借表'!O23</f>
        <v>0</v>
      </c>
      <c r="P23" s="122">
        <f>'教育補助費預借表'!P23</f>
        <v>0</v>
      </c>
      <c r="Q23" s="122">
        <f>'教育補助費預借表'!Q23</f>
        <v>0</v>
      </c>
      <c r="R23" s="122">
        <f t="shared" si="2"/>
        <v>0</v>
      </c>
      <c r="S23" s="122">
        <f>'教育補助費預借表'!R23</f>
        <v>0</v>
      </c>
      <c r="T23" s="122">
        <f t="shared" si="1"/>
        <v>0</v>
      </c>
    </row>
    <row r="24" spans="1:20" ht="19.5" customHeight="1">
      <c r="A24" s="139">
        <v>19</v>
      </c>
      <c r="B24" s="122">
        <f>'教育補助費預借表'!B24</f>
        <v>0</v>
      </c>
      <c r="C24" s="122">
        <f>'教育補助費預借表'!C24</f>
        <v>0</v>
      </c>
      <c r="D24" s="122">
        <f>'教育補助費預借表'!D24</f>
        <v>0</v>
      </c>
      <c r="E24" s="122">
        <f>'教育補助費預借表'!E24</f>
        <v>0</v>
      </c>
      <c r="F24" s="122">
        <f>'教育補助費預借表'!F24</f>
        <v>0</v>
      </c>
      <c r="G24" s="122">
        <f>'教育補助費預借表'!G24</f>
        <v>0</v>
      </c>
      <c r="H24" s="122">
        <f>'教育補助費預借表'!H24</f>
        <v>0</v>
      </c>
      <c r="I24" s="122">
        <f>'教育補助費預借表'!I24</f>
        <v>0</v>
      </c>
      <c r="J24" s="122">
        <f>'教育補助費預借表'!J24</f>
        <v>0</v>
      </c>
      <c r="K24" s="122">
        <f>'教育補助費預借表'!K24</f>
        <v>0</v>
      </c>
      <c r="L24" s="122">
        <f>'教育補助費預借表'!L24</f>
        <v>0</v>
      </c>
      <c r="M24" s="122">
        <f>'教育補助費預借表'!M24</f>
        <v>0</v>
      </c>
      <c r="N24" s="122">
        <f>'教育補助費預借表'!N24</f>
        <v>0</v>
      </c>
      <c r="O24" s="122">
        <f>'教育補助費預借表'!O24</f>
        <v>0</v>
      </c>
      <c r="P24" s="122">
        <f>'教育補助費預借表'!P24</f>
        <v>0</v>
      </c>
      <c r="Q24" s="122">
        <f>'教育補助費預借表'!Q24</f>
        <v>0</v>
      </c>
      <c r="R24" s="122">
        <f t="shared" si="2"/>
        <v>0</v>
      </c>
      <c r="S24" s="122">
        <f>'教育補助費預借表'!R24</f>
        <v>0</v>
      </c>
      <c r="T24" s="122">
        <f t="shared" si="1"/>
        <v>0</v>
      </c>
    </row>
    <row r="25" spans="1:20" ht="19.5" customHeight="1">
      <c r="A25" s="139">
        <v>20</v>
      </c>
      <c r="B25" s="122">
        <f>'教育補助費預借表'!B25</f>
        <v>0</v>
      </c>
      <c r="C25" s="122">
        <f>'教育補助費預借表'!C25</f>
        <v>0</v>
      </c>
      <c r="D25" s="122">
        <f>'教育補助費預借表'!D25</f>
        <v>0</v>
      </c>
      <c r="E25" s="122">
        <f>'教育補助費預借表'!E25</f>
        <v>0</v>
      </c>
      <c r="F25" s="122">
        <f>'教育補助費預借表'!F25</f>
        <v>0</v>
      </c>
      <c r="G25" s="122">
        <f>'教育補助費預借表'!G25</f>
        <v>0</v>
      </c>
      <c r="H25" s="122">
        <f>'教育補助費預借表'!H25</f>
        <v>0</v>
      </c>
      <c r="I25" s="122">
        <f>'教育補助費預借表'!I25</f>
        <v>0</v>
      </c>
      <c r="J25" s="122">
        <f>'教育補助費預借表'!J25</f>
        <v>0</v>
      </c>
      <c r="K25" s="122">
        <f>'教育補助費預借表'!K25</f>
        <v>0</v>
      </c>
      <c r="L25" s="122">
        <f>'教育補助費預借表'!L25</f>
        <v>0</v>
      </c>
      <c r="M25" s="122">
        <f>'教育補助費預借表'!M25</f>
        <v>0</v>
      </c>
      <c r="N25" s="122">
        <f>'教育補助費預借表'!N25</f>
        <v>0</v>
      </c>
      <c r="O25" s="122">
        <f>'教育補助費預借表'!O25</f>
        <v>0</v>
      </c>
      <c r="P25" s="122">
        <f>'教育補助費預借表'!P25</f>
        <v>0</v>
      </c>
      <c r="Q25" s="122">
        <f>'教育補助費預借表'!Q25</f>
        <v>0</v>
      </c>
      <c r="R25" s="122">
        <f t="shared" si="2"/>
        <v>0</v>
      </c>
      <c r="S25" s="122">
        <f>'教育補助費預借表'!R25</f>
        <v>0</v>
      </c>
      <c r="T25" s="122">
        <f t="shared" si="1"/>
        <v>0</v>
      </c>
    </row>
    <row r="26" ht="10.5" customHeight="1"/>
    <row r="27" spans="1:16" ht="19.5">
      <c r="A27" s="131" t="s">
        <v>65</v>
      </c>
      <c r="B27" s="131"/>
      <c r="E27" s="499" t="s">
        <v>504</v>
      </c>
      <c r="F27" s="499"/>
      <c r="I27" s="131" t="s">
        <v>24</v>
      </c>
      <c r="P27" s="131" t="s">
        <v>62</v>
      </c>
    </row>
  </sheetData>
  <mergeCells count="12">
    <mergeCell ref="A5:C5"/>
    <mergeCell ref="A2:A4"/>
    <mergeCell ref="B2:B4"/>
    <mergeCell ref="C2:C4"/>
    <mergeCell ref="E27:F27"/>
    <mergeCell ref="R2:R4"/>
    <mergeCell ref="S2:S4"/>
    <mergeCell ref="T2:T4"/>
    <mergeCell ref="J2:K2"/>
    <mergeCell ref="L2:O2"/>
    <mergeCell ref="D2:F2"/>
    <mergeCell ref="G2:I2"/>
  </mergeCells>
  <printOptions horizontalCentered="1"/>
  <pageMargins left="0.6692913385826772" right="0.15748031496062992" top="0.3937007874015748" bottom="0.590551181102362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29"/>
  <sheetViews>
    <sheetView workbookViewId="0" topLeftCell="A19">
      <selection activeCell="A15" sqref="A15:Q15"/>
    </sheetView>
  </sheetViews>
  <sheetFormatPr defaultColWidth="9.0039062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4.375" style="1" customWidth="1"/>
    <col min="7" max="7" width="6.50390625" style="1" customWidth="1"/>
    <col min="8" max="8" width="3.375" style="1" customWidth="1"/>
    <col min="9" max="9" width="9.75390625" style="1" customWidth="1"/>
    <col min="10" max="10" width="9.625" style="1" customWidth="1"/>
    <col min="11" max="11" width="6.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7.50390625" style="1" customWidth="1"/>
    <col min="16" max="16" width="5.625" style="1" customWidth="1"/>
    <col min="17" max="17" width="10.25390625" style="1" customWidth="1"/>
    <col min="18" max="16384" width="8.875" style="1" customWidth="1"/>
  </cols>
  <sheetData>
    <row r="1" spans="5:15" s="86" customFormat="1" ht="5.25" customHeight="1">
      <c r="E1" s="86" t="s">
        <v>71</v>
      </c>
      <c r="J1" s="92" t="s">
        <v>72</v>
      </c>
      <c r="O1" s="92" t="s">
        <v>73</v>
      </c>
    </row>
    <row r="2" spans="1:17" ht="24.75" customHeight="1">
      <c r="A2" s="436" t="str">
        <f>J16</f>
        <v>花蓮縣立  國民中學</v>
      </c>
      <c r="B2" s="436"/>
      <c r="C2" s="436"/>
      <c r="D2" s="436"/>
      <c r="E2" s="436"/>
      <c r="F2" s="436"/>
      <c r="G2" s="436"/>
      <c r="H2" s="436"/>
      <c r="I2" s="436"/>
      <c r="J2" s="436"/>
      <c r="K2" s="151" t="s">
        <v>317</v>
      </c>
      <c r="L2" s="151"/>
      <c r="M2" s="151"/>
      <c r="N2" s="151"/>
      <c r="O2" s="151"/>
      <c r="P2" s="151"/>
      <c r="Q2" s="151"/>
    </row>
    <row r="3" spans="1:17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21.75" customHeight="1">
      <c r="A4" s="434" t="s">
        <v>75</v>
      </c>
      <c r="B4" s="434"/>
      <c r="C4" s="285"/>
      <c r="D4" s="284" t="s">
        <v>76</v>
      </c>
      <c r="E4" s="434"/>
      <c r="F4" s="434"/>
      <c r="G4" s="434"/>
      <c r="H4" s="434"/>
      <c r="I4" s="285"/>
      <c r="J4" s="270" t="s">
        <v>77</v>
      </c>
      <c r="K4" s="435"/>
      <c r="L4" s="435"/>
      <c r="M4" s="290" t="s">
        <v>147</v>
      </c>
      <c r="N4" s="435"/>
      <c r="O4" s="435"/>
      <c r="P4" s="435"/>
      <c r="Q4" s="338"/>
    </row>
    <row r="5" spans="1:17" ht="22.5" customHeight="1">
      <c r="A5" s="259" t="s">
        <v>79</v>
      </c>
      <c r="B5" s="251"/>
      <c r="C5" s="437"/>
      <c r="D5" s="440" t="s">
        <v>80</v>
      </c>
      <c r="E5" s="441"/>
      <c r="F5" s="442"/>
      <c r="G5" s="246"/>
      <c r="H5" s="247"/>
      <c r="I5" s="443"/>
      <c r="J5" s="446">
        <f>E25</f>
        <v>0</v>
      </c>
      <c r="K5" s="447"/>
      <c r="L5" s="447"/>
      <c r="M5" s="526">
        <f>D17</f>
        <v>0</v>
      </c>
      <c r="N5" s="527"/>
      <c r="O5" s="527"/>
      <c r="P5" s="522" t="s">
        <v>148</v>
      </c>
      <c r="Q5" s="523"/>
    </row>
    <row r="6" spans="1:17" ht="12.75" customHeight="1">
      <c r="A6" s="253"/>
      <c r="B6" s="254"/>
      <c r="C6" s="438"/>
      <c r="D6" s="452" t="s">
        <v>81</v>
      </c>
      <c r="E6" s="453"/>
      <c r="F6" s="454"/>
      <c r="G6" s="537"/>
      <c r="H6" s="538"/>
      <c r="I6" s="252"/>
      <c r="J6" s="448"/>
      <c r="K6" s="449"/>
      <c r="L6" s="449"/>
      <c r="M6" s="528"/>
      <c r="N6" s="529"/>
      <c r="O6" s="529"/>
      <c r="P6" s="507"/>
      <c r="Q6" s="510"/>
    </row>
    <row r="7" spans="1:17" ht="13.5" customHeight="1">
      <c r="A7" s="253"/>
      <c r="B7" s="254"/>
      <c r="C7" s="438"/>
      <c r="D7" s="455"/>
      <c r="E7" s="456"/>
      <c r="F7" s="457"/>
      <c r="G7" s="539"/>
      <c r="H7" s="540"/>
      <c r="I7" s="245"/>
      <c r="J7" s="448"/>
      <c r="K7" s="449"/>
      <c r="L7" s="449"/>
      <c r="M7" s="528"/>
      <c r="N7" s="529"/>
      <c r="O7" s="529"/>
      <c r="P7" s="507"/>
      <c r="Q7" s="510"/>
    </row>
    <row r="8" spans="1:17" ht="20.25" customHeight="1">
      <c r="A8" s="256"/>
      <c r="B8" s="250"/>
      <c r="C8" s="439"/>
      <c r="D8" s="440" t="s">
        <v>82</v>
      </c>
      <c r="E8" s="441"/>
      <c r="F8" s="442"/>
      <c r="G8" s="246" t="s">
        <v>116</v>
      </c>
      <c r="H8" s="247"/>
      <c r="I8" s="443"/>
      <c r="J8" s="450"/>
      <c r="K8" s="451"/>
      <c r="L8" s="451"/>
      <c r="M8" s="530"/>
      <c r="N8" s="531"/>
      <c r="O8" s="531"/>
      <c r="P8" s="511"/>
      <c r="Q8" s="512"/>
    </row>
    <row r="9" spans="1:16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90" t="s">
        <v>506</v>
      </c>
      <c r="B10" s="344"/>
      <c r="C10" s="344"/>
      <c r="D10" s="345"/>
      <c r="E10" s="290" t="s">
        <v>65</v>
      </c>
      <c r="F10" s="344"/>
      <c r="G10" s="344"/>
      <c r="H10" s="344"/>
      <c r="I10" s="444" t="s">
        <v>487</v>
      </c>
      <c r="J10" s="445"/>
      <c r="K10" s="290" t="s">
        <v>24</v>
      </c>
      <c r="L10" s="344"/>
      <c r="M10" s="344"/>
      <c r="N10" s="344"/>
      <c r="O10" s="290" t="s">
        <v>62</v>
      </c>
      <c r="P10" s="344"/>
      <c r="Q10" s="345"/>
    </row>
    <row r="11" spans="1:17" ht="30.75" customHeight="1">
      <c r="A11" s="421"/>
      <c r="B11" s="359"/>
      <c r="C11" s="359"/>
      <c r="D11" s="360"/>
      <c r="E11" s="413"/>
      <c r="F11" s="359"/>
      <c r="G11" s="359"/>
      <c r="H11" s="359"/>
      <c r="I11" s="413"/>
      <c r="J11" s="360"/>
      <c r="K11" s="418"/>
      <c r="L11" s="359"/>
      <c r="M11" s="359"/>
      <c r="N11" s="360"/>
      <c r="O11" s="421"/>
      <c r="P11" s="418"/>
      <c r="Q11" s="431"/>
    </row>
    <row r="12" spans="1:17" ht="27.75" customHeight="1">
      <c r="A12" s="371"/>
      <c r="B12" s="422"/>
      <c r="C12" s="422"/>
      <c r="D12" s="415"/>
      <c r="E12" s="414"/>
      <c r="F12" s="420"/>
      <c r="G12" s="420"/>
      <c r="H12" s="420"/>
      <c r="I12" s="414"/>
      <c r="J12" s="415"/>
      <c r="K12" s="420"/>
      <c r="L12" s="420"/>
      <c r="M12" s="420"/>
      <c r="N12" s="415"/>
      <c r="O12" s="371"/>
      <c r="P12" s="422"/>
      <c r="Q12" s="415"/>
    </row>
    <row r="13" spans="1:17" ht="27.75" customHeight="1">
      <c r="A13" s="373"/>
      <c r="B13" s="419"/>
      <c r="C13" s="419"/>
      <c r="D13" s="417"/>
      <c r="E13" s="416"/>
      <c r="F13" s="419"/>
      <c r="G13" s="419"/>
      <c r="H13" s="419"/>
      <c r="I13" s="416"/>
      <c r="J13" s="417"/>
      <c r="K13" s="419"/>
      <c r="L13" s="419"/>
      <c r="M13" s="419"/>
      <c r="N13" s="417"/>
      <c r="O13" s="373"/>
      <c r="P13" s="419"/>
      <c r="Q13" s="417"/>
    </row>
    <row r="14" ht="6" customHeight="1"/>
    <row r="15" spans="1:17" ht="66" customHeight="1">
      <c r="A15" s="423" t="s">
        <v>149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</row>
    <row r="16" spans="1:1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328</v>
      </c>
      <c r="K16" s="153" t="s">
        <v>327</v>
      </c>
      <c r="L16" s="153"/>
      <c r="M16" s="153"/>
      <c r="N16" s="153"/>
      <c r="O16" s="153"/>
      <c r="P16" s="153"/>
      <c r="Q16" s="166"/>
    </row>
    <row r="17" spans="1:17" s="49" customFormat="1" ht="33" customHeight="1">
      <c r="A17" s="334" t="s">
        <v>150</v>
      </c>
      <c r="B17" s="534"/>
      <c r="C17" s="535"/>
      <c r="D17" s="536"/>
      <c r="E17" s="532"/>
      <c r="F17" s="532"/>
      <c r="G17" s="533"/>
      <c r="H17" s="284" t="s">
        <v>151</v>
      </c>
      <c r="I17" s="435"/>
      <c r="J17" s="338"/>
      <c r="K17" s="290"/>
      <c r="L17" s="532"/>
      <c r="M17" s="532"/>
      <c r="N17" s="533"/>
      <c r="O17" s="76" t="s">
        <v>152</v>
      </c>
      <c r="P17" s="269"/>
      <c r="Q17" s="428"/>
    </row>
    <row r="18" spans="1:17" s="49" customFormat="1" ht="27" customHeight="1">
      <c r="A18" s="290" t="s">
        <v>153</v>
      </c>
      <c r="B18" s="368"/>
      <c r="C18" s="368"/>
      <c r="D18" s="368"/>
      <c r="E18" s="368"/>
      <c r="F18" s="368"/>
      <c r="G18" s="368"/>
      <c r="H18" s="368"/>
      <c r="I18" s="368"/>
      <c r="J18" s="291"/>
      <c r="K18" s="290" t="s">
        <v>154</v>
      </c>
      <c r="L18" s="368"/>
      <c r="M18" s="368"/>
      <c r="N18" s="368"/>
      <c r="O18" s="368"/>
      <c r="P18" s="368"/>
      <c r="Q18" s="291"/>
    </row>
    <row r="19" spans="1:17" ht="30" customHeight="1">
      <c r="A19" s="82"/>
      <c r="B19" s="84"/>
      <c r="C19" s="522" t="s">
        <v>155</v>
      </c>
      <c r="D19" s="522"/>
      <c r="E19" s="522"/>
      <c r="F19" s="522"/>
      <c r="G19" s="522"/>
      <c r="H19" s="522"/>
      <c r="I19" s="522"/>
      <c r="J19" s="523"/>
      <c r="K19" s="106"/>
      <c r="L19" s="522" t="s">
        <v>156</v>
      </c>
      <c r="M19" s="524"/>
      <c r="N19" s="524"/>
      <c r="O19" s="524"/>
      <c r="P19" s="524"/>
      <c r="Q19" s="525"/>
    </row>
    <row r="20" spans="1:17" ht="30" customHeight="1">
      <c r="A20" s="83"/>
      <c r="B20" s="85"/>
      <c r="C20" s="507" t="s">
        <v>157</v>
      </c>
      <c r="D20" s="507"/>
      <c r="E20" s="507"/>
      <c r="F20" s="507"/>
      <c r="G20" s="507"/>
      <c r="H20" s="507"/>
      <c r="I20" s="507"/>
      <c r="J20" s="510"/>
      <c r="K20" s="107"/>
      <c r="L20" s="507" t="s">
        <v>158</v>
      </c>
      <c r="M20" s="508"/>
      <c r="N20" s="508"/>
      <c r="O20" s="508"/>
      <c r="P20" s="508"/>
      <c r="Q20" s="509"/>
    </row>
    <row r="21" spans="1:17" ht="30" customHeight="1">
      <c r="A21" s="83"/>
      <c r="B21" s="85"/>
      <c r="C21" s="507" t="s">
        <v>159</v>
      </c>
      <c r="D21" s="507"/>
      <c r="E21" s="507"/>
      <c r="F21" s="507"/>
      <c r="G21" s="507"/>
      <c r="H21" s="507"/>
      <c r="I21" s="507"/>
      <c r="J21" s="510"/>
      <c r="K21" s="107"/>
      <c r="L21" s="507" t="s">
        <v>160</v>
      </c>
      <c r="M21" s="508"/>
      <c r="N21" s="508"/>
      <c r="O21" s="508"/>
      <c r="P21" s="508"/>
      <c r="Q21" s="509"/>
    </row>
    <row r="22" spans="1:17" ht="30" customHeight="1">
      <c r="A22" s="68"/>
      <c r="B22" s="69"/>
      <c r="C22" s="511" t="s">
        <v>161</v>
      </c>
      <c r="D22" s="511"/>
      <c r="E22" s="511"/>
      <c r="F22" s="511"/>
      <c r="G22" s="511"/>
      <c r="H22" s="511"/>
      <c r="I22" s="511"/>
      <c r="J22" s="512"/>
      <c r="K22" s="108"/>
      <c r="L22" s="513" t="s">
        <v>162</v>
      </c>
      <c r="M22" s="514"/>
      <c r="N22" s="514"/>
      <c r="O22" s="514"/>
      <c r="P22" s="514"/>
      <c r="Q22" s="515"/>
    </row>
    <row r="23" spans="1:17" ht="39.75" customHeight="1">
      <c r="A23" s="516" t="s">
        <v>163</v>
      </c>
      <c r="B23" s="517"/>
      <c r="C23" s="517"/>
      <c r="D23" s="518"/>
      <c r="E23" s="290" t="s">
        <v>164</v>
      </c>
      <c r="F23" s="368"/>
      <c r="G23" s="368"/>
      <c r="H23" s="504"/>
      <c r="I23" s="505"/>
      <c r="J23" s="505"/>
      <c r="K23" s="368" t="s">
        <v>165</v>
      </c>
      <c r="L23" s="368"/>
      <c r="M23" s="427"/>
      <c r="N23" s="501"/>
      <c r="O23" s="48" t="s">
        <v>166</v>
      </c>
      <c r="P23" s="38"/>
      <c r="Q23" s="39"/>
    </row>
    <row r="24" spans="1:17" ht="37.5" customHeight="1">
      <c r="A24" s="519"/>
      <c r="B24" s="520"/>
      <c r="C24" s="520"/>
      <c r="D24" s="521"/>
      <c r="E24" s="502">
        <f>H23*M23</f>
        <v>0</v>
      </c>
      <c r="F24" s="503"/>
      <c r="G24" s="503"/>
      <c r="H24" s="503"/>
      <c r="I24" s="503"/>
      <c r="J24" s="503"/>
      <c r="K24" s="503"/>
      <c r="L24" s="503"/>
      <c r="M24" s="503"/>
      <c r="N24" s="503"/>
      <c r="O24" s="279"/>
      <c r="P24" s="279"/>
      <c r="Q24" s="39"/>
    </row>
    <row r="25" spans="1:17" ht="40.5" customHeight="1">
      <c r="A25" s="411" t="s">
        <v>167</v>
      </c>
      <c r="B25" s="506"/>
      <c r="C25" s="506"/>
      <c r="D25" s="412"/>
      <c r="E25" s="502">
        <f>E24</f>
        <v>0</v>
      </c>
      <c r="F25" s="503"/>
      <c r="G25" s="503"/>
      <c r="H25" s="503"/>
      <c r="I25" s="503"/>
      <c r="J25" s="503"/>
      <c r="K25" s="503"/>
      <c r="L25" s="503"/>
      <c r="M25" s="503"/>
      <c r="N25" s="503"/>
      <c r="O25" s="279"/>
      <c r="P25" s="279"/>
      <c r="Q25" s="39"/>
    </row>
    <row r="26" spans="1:17" ht="29.25" customHeight="1">
      <c r="A26" s="9"/>
      <c r="B26" s="10"/>
      <c r="C26" s="109" t="s">
        <v>103</v>
      </c>
      <c r="D26" s="10"/>
      <c r="E26" s="171" t="str">
        <f>J16</f>
        <v>花蓮縣立  國民中學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5.25" customHeight="1">
      <c r="A27" s="12"/>
      <c r="B27" s="13"/>
      <c r="C27" s="13"/>
      <c r="D27" s="13"/>
      <c r="E27" s="13"/>
      <c r="F27" s="13"/>
      <c r="G27" s="18" t="s">
        <v>329</v>
      </c>
      <c r="H27" s="483">
        <f>E25</f>
        <v>0</v>
      </c>
      <c r="I27" s="500"/>
      <c r="J27" s="500"/>
      <c r="K27" s="500"/>
      <c r="L27" s="500"/>
      <c r="M27" s="500"/>
      <c r="N27" s="500"/>
      <c r="O27" s="500"/>
      <c r="P27" s="500"/>
      <c r="Q27" s="485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168</v>
      </c>
      <c r="L28" s="486">
        <f>D17</f>
        <v>0</v>
      </c>
      <c r="M28" s="486"/>
      <c r="N28" s="486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169</v>
      </c>
      <c r="H29" s="15"/>
      <c r="I29" s="15"/>
      <c r="J29" s="15"/>
      <c r="K29" s="16"/>
      <c r="L29" s="470"/>
      <c r="M29" s="470"/>
      <c r="N29" s="470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63">
    <mergeCell ref="D5:F5"/>
    <mergeCell ref="D8:F8"/>
    <mergeCell ref="A10:D10"/>
    <mergeCell ref="E10:H10"/>
    <mergeCell ref="A2:J2"/>
    <mergeCell ref="G6:I7"/>
    <mergeCell ref="G8:I8"/>
    <mergeCell ref="G5:I5"/>
    <mergeCell ref="A3:Q3"/>
    <mergeCell ref="D4:I4"/>
    <mergeCell ref="J4:L4"/>
    <mergeCell ref="M4:Q4"/>
    <mergeCell ref="A4:C4"/>
    <mergeCell ref="D6:F7"/>
    <mergeCell ref="M5:O8"/>
    <mergeCell ref="P5:Q8"/>
    <mergeCell ref="A15:Q15"/>
    <mergeCell ref="H17:J17"/>
    <mergeCell ref="K17:N17"/>
    <mergeCell ref="P17:Q17"/>
    <mergeCell ref="A17:C17"/>
    <mergeCell ref="D17:G17"/>
    <mergeCell ref="J5:L8"/>
    <mergeCell ref="A5:C8"/>
    <mergeCell ref="A18:J18"/>
    <mergeCell ref="K18:Q18"/>
    <mergeCell ref="C19:J19"/>
    <mergeCell ref="L19:Q19"/>
    <mergeCell ref="A25:D25"/>
    <mergeCell ref="E25:P25"/>
    <mergeCell ref="L20:Q20"/>
    <mergeCell ref="C21:J21"/>
    <mergeCell ref="L21:Q21"/>
    <mergeCell ref="C22:J22"/>
    <mergeCell ref="L22:Q22"/>
    <mergeCell ref="C20:J20"/>
    <mergeCell ref="A23:D24"/>
    <mergeCell ref="E23:G23"/>
    <mergeCell ref="H27:Q27"/>
    <mergeCell ref="L28:N28"/>
    <mergeCell ref="L29:N29"/>
    <mergeCell ref="K23:L23"/>
    <mergeCell ref="M23:N23"/>
    <mergeCell ref="E24:P24"/>
    <mergeCell ref="H23:J23"/>
    <mergeCell ref="K10:N10"/>
    <mergeCell ref="O10:Q10"/>
    <mergeCell ref="A11:D11"/>
    <mergeCell ref="E11:H11"/>
    <mergeCell ref="I11:J11"/>
    <mergeCell ref="K11:N11"/>
    <mergeCell ref="O11:Q11"/>
    <mergeCell ref="I10:J10"/>
    <mergeCell ref="K12:N12"/>
    <mergeCell ref="O12:Q12"/>
    <mergeCell ref="A13:D13"/>
    <mergeCell ref="E13:H13"/>
    <mergeCell ref="I13:J13"/>
    <mergeCell ref="K13:N13"/>
    <mergeCell ref="O13:Q13"/>
    <mergeCell ref="A12:D12"/>
    <mergeCell ref="E12:H12"/>
    <mergeCell ref="I12:J12"/>
  </mergeCells>
  <printOptions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Test User</cp:lastModifiedBy>
  <cp:lastPrinted>2012-01-20T08:43:36Z</cp:lastPrinted>
  <dcterms:created xsi:type="dcterms:W3CDTF">2004-08-04T06:30:16Z</dcterms:created>
  <dcterms:modified xsi:type="dcterms:W3CDTF">2012-04-26T06:46:55Z</dcterms:modified>
  <cp:category/>
  <cp:version/>
  <cp:contentType/>
  <cp:contentStatus/>
</cp:coreProperties>
</file>